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tiff" ContentType="image/tiff"/>
  <Default Extension="tif" ContentType="image/tiff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spage9/Desktop/Stephanie/Notes/Sequencing Records/"/>
    </mc:Choice>
  </mc:AlternateContent>
  <xr:revisionPtr revIDLastSave="0" documentId="8_{29CADF83-B333-F241-94D4-08795B1BA038}" xr6:coauthVersionLast="36" xr6:coauthVersionMax="36" xr10:uidLastSave="{00000000-0000-0000-0000-000000000000}"/>
  <bookViews>
    <workbookView xWindow="500" yWindow="3400" windowWidth="35600" windowHeight="1742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8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V25" i="1" l="1"/>
  <c r="P25" i="1"/>
  <c r="K25" i="1"/>
  <c r="J25" i="1"/>
  <c r="V24" i="1"/>
  <c r="P24" i="1"/>
  <c r="J24" i="1"/>
  <c r="K24" i="1" s="1"/>
  <c r="V23" i="1"/>
  <c r="P23" i="1"/>
  <c r="J23" i="1"/>
  <c r="K23" i="1" s="1"/>
  <c r="V22" i="1"/>
  <c r="P22" i="1"/>
  <c r="J22" i="1"/>
  <c r="K22" i="1" s="1"/>
  <c r="V30" i="1" l="1"/>
  <c r="V21" i="1" l="1"/>
  <c r="V20" i="1"/>
  <c r="V19" i="1"/>
  <c r="V18" i="1"/>
  <c r="P21" i="1" l="1"/>
  <c r="P20" i="1"/>
  <c r="P19" i="1"/>
  <c r="P18" i="1"/>
  <c r="J21" i="1" l="1"/>
  <c r="K21" i="1" s="1"/>
  <c r="J20" i="1"/>
  <c r="K20" i="1" s="1"/>
  <c r="J19" i="1"/>
  <c r="K19" i="1" s="1"/>
  <c r="J18" i="1"/>
  <c r="K18" i="1" s="1"/>
  <c r="V23" i="3" l="1"/>
  <c r="V24" i="3"/>
  <c r="V25" i="3"/>
  <c r="V26" i="3"/>
  <c r="V27" i="3"/>
  <c r="V17" i="1"/>
  <c r="V16" i="1"/>
  <c r="V15" i="1"/>
  <c r="V14" i="1"/>
  <c r="P13" i="1"/>
  <c r="P14" i="1"/>
  <c r="P15" i="1"/>
  <c r="P16" i="1"/>
  <c r="P17" i="1"/>
  <c r="P8" i="1" l="1"/>
  <c r="P9" i="1"/>
  <c r="P10" i="1"/>
  <c r="P11" i="1"/>
  <c r="P12" i="1"/>
  <c r="K15" i="1"/>
  <c r="K16" i="1"/>
  <c r="J14" i="1"/>
  <c r="K14" i="1" s="1"/>
  <c r="J15" i="1"/>
  <c r="J16" i="1"/>
  <c r="J17" i="1"/>
  <c r="K17" i="1" s="1"/>
  <c r="V16" i="3"/>
  <c r="V17" i="3"/>
  <c r="V18" i="3"/>
  <c r="V19" i="3"/>
  <c r="V20" i="3"/>
  <c r="V21" i="3"/>
  <c r="V22" i="3"/>
  <c r="V13" i="1"/>
  <c r="V12" i="1"/>
  <c r="V11" i="1"/>
  <c r="V10" i="1"/>
  <c r="J13" i="1"/>
  <c r="K13" i="1" s="1"/>
  <c r="J12" i="1"/>
  <c r="K12" i="1" s="1"/>
  <c r="J11" i="1"/>
  <c r="K11" i="1" s="1"/>
  <c r="J10" i="1"/>
  <c r="K10" i="1" s="1"/>
  <c r="P6" i="1" l="1"/>
  <c r="V9" i="1"/>
  <c r="V8" i="1"/>
  <c r="V7" i="1"/>
  <c r="V6" i="1"/>
  <c r="P7" i="1"/>
  <c r="J9" i="1" l="1"/>
  <c r="K9" i="1" s="1"/>
  <c r="J8" i="1"/>
  <c r="K8" i="1" s="1"/>
  <c r="J7" i="1"/>
  <c r="K7" i="1" s="1"/>
  <c r="J6" i="1"/>
  <c r="K6" i="1" s="1"/>
  <c r="V4" i="1" l="1"/>
  <c r="V5" i="1"/>
  <c r="V3" i="1"/>
  <c r="V2" i="1"/>
  <c r="P5" i="1"/>
  <c r="P4" i="1"/>
  <c r="P3" i="1"/>
  <c r="P2" i="1"/>
  <c r="V12" i="3"/>
  <c r="V13" i="3"/>
  <c r="V14" i="3"/>
  <c r="V15" i="3"/>
  <c r="V8" i="3"/>
  <c r="V9" i="3"/>
  <c r="V10" i="3"/>
  <c r="V11" i="3"/>
  <c r="J5" i="1"/>
  <c r="K5" i="1" s="1"/>
  <c r="J4" i="1"/>
  <c r="K4" i="1"/>
  <c r="J3" i="1"/>
  <c r="K3" i="1" s="1"/>
  <c r="J2" i="1"/>
  <c r="K2" i="1" s="1"/>
  <c r="V7" i="3" l="1"/>
  <c r="V6" i="3"/>
  <c r="V5" i="3"/>
  <c r="V4" i="3"/>
</calcChain>
</file>

<file path=xl/sharedStrings.xml><?xml version="1.0" encoding="utf-8"?>
<sst xmlns="http://schemas.openxmlformats.org/spreadsheetml/2006/main" count="516" uniqueCount="202">
  <si>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</si>
  <si>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</si>
  <si>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</si>
  <si>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</si>
  <si>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</si>
  <si>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</si>
  <si>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</si>
  <si>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</si>
  <si>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</si>
  <si>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</si>
  <si>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</si>
  <si>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</si>
  <si>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</si>
  <si>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</si>
  <si>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</si>
  <si>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</si>
  <si>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</si>
  <si>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</si>
  <si>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</si>
  <si>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</si>
  <si>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</si>
  <si>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</si>
  <si>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</si>
  <si>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Ave frag length</t>
  </si>
  <si>
    <t>Agilent [pg/ul]</t>
  </si>
  <si>
    <t>% Coverage Array</t>
  </si>
  <si>
    <t xml:space="preserve">Est Read Pairs </t>
  </si>
  <si>
    <t>Pos</t>
  </si>
  <si>
    <t>Name</t>
  </si>
  <si>
    <t>Ct FAM</t>
  </si>
  <si>
    <t/>
  </si>
  <si>
    <t>Neg</t>
  </si>
  <si>
    <t>1v_h</t>
  </si>
  <si>
    <t>2v_h</t>
  </si>
  <si>
    <t>3v_h</t>
  </si>
  <si>
    <t>4v_h</t>
  </si>
  <si>
    <t>#1 1:5</t>
  </si>
  <si>
    <t>#2 1:5</t>
  </si>
  <si>
    <t>#3 1:5</t>
  </si>
  <si>
    <t>#4 1:5</t>
  </si>
  <si>
    <t>diluted libraries 1:5 and ran</t>
  </si>
  <si>
    <t>HPC</t>
  </si>
  <si>
    <t>Br6423-O</t>
  </si>
  <si>
    <t>V10B01-085</t>
  </si>
  <si>
    <t>Note</t>
  </si>
  <si>
    <t>V10B01-086</t>
  </si>
  <si>
    <t>Br2743-Y</t>
  </si>
  <si>
    <t>Libraries for the 4th sample was remade as the bioanalyzer graph looked weird</t>
  </si>
  <si>
    <t xml:space="preserve">neg </t>
  </si>
  <si>
    <t>5v_scp</t>
  </si>
  <si>
    <t>6v_scp</t>
  </si>
  <si>
    <t>7v_scp</t>
  </si>
  <si>
    <t>8v_scp</t>
  </si>
  <si>
    <t>Dilution (1:N)</t>
  </si>
  <si>
    <t>9v_h</t>
  </si>
  <si>
    <t>10v_h</t>
  </si>
  <si>
    <t>11v_h</t>
  </si>
  <si>
    <t>12v_h</t>
  </si>
  <si>
    <t>Br8325</t>
  </si>
  <si>
    <t>V11A20-297</t>
  </si>
  <si>
    <t>9v_scp</t>
  </si>
  <si>
    <t>10v_scp</t>
  </si>
  <si>
    <t>11v_scp</t>
  </si>
  <si>
    <t>12v_scp</t>
  </si>
  <si>
    <t>E1</t>
  </si>
  <si>
    <t>#1 1:3</t>
  </si>
  <si>
    <t>#2 1:3</t>
  </si>
  <si>
    <t>#3 1:3</t>
  </si>
  <si>
    <t>#4 1:3</t>
  </si>
  <si>
    <t>SI-TT-B5</t>
  </si>
  <si>
    <t>TCGGCTCTAC</t>
  </si>
  <si>
    <t>CCGATGGTCT</t>
  </si>
  <si>
    <t>AGACCATCGG</t>
  </si>
  <si>
    <t>SI-TT-C5</t>
  </si>
  <si>
    <t>TCCGTTGGAT</t>
  </si>
  <si>
    <t>ACGTTCTCGC</t>
  </si>
  <si>
    <t>GCGAGAACGT</t>
  </si>
  <si>
    <t>SI-TT-D5</t>
  </si>
  <si>
    <t>TGGTTCGGGT</t>
  </si>
  <si>
    <t>GTGGCAGGAG</t>
  </si>
  <si>
    <t>CTCCTGCCAC</t>
  </si>
  <si>
    <t>SI-TT-E5</t>
  </si>
  <si>
    <t>CGCGGTAGGT</t>
  </si>
  <si>
    <t>CAGGATGTTG</t>
  </si>
  <si>
    <t>CAACATCCTG</t>
  </si>
  <si>
    <t>diluted libraries 1:3 and ran</t>
  </si>
  <si>
    <t>13v_scp</t>
  </si>
  <si>
    <t>14v_scp</t>
  </si>
  <si>
    <t>15v_scp</t>
  </si>
  <si>
    <t>16v_scp</t>
  </si>
  <si>
    <t>Br3942</t>
  </si>
  <si>
    <t>V11L05-333</t>
  </si>
  <si>
    <t>SI-TT-G5</t>
  </si>
  <si>
    <t>SI-TT-H5</t>
  </si>
  <si>
    <t>SI-TT-A6</t>
  </si>
  <si>
    <t>SI-TT-F5</t>
  </si>
  <si>
    <t>TAACGCGTGA</t>
  </si>
  <si>
    <t>CCCTAACTTC</t>
  </si>
  <si>
    <t>GAAGTTAGGG</t>
  </si>
  <si>
    <t>CGGCTGGATG</t>
  </si>
  <si>
    <t>TGATAAGCAC</t>
  </si>
  <si>
    <t>GTGCTTATCA</t>
  </si>
  <si>
    <t>ATAGGGCGAG</t>
  </si>
  <si>
    <t>TGCATCGAGT</t>
  </si>
  <si>
    <t>ACTCGATGCA</t>
  </si>
  <si>
    <t>AGCAAGAAGC</t>
  </si>
  <si>
    <t>TTGTGTTTCT</t>
  </si>
  <si>
    <t>AGAAACACAA</t>
  </si>
  <si>
    <t>17v_scp</t>
  </si>
  <si>
    <t>18v_scp</t>
  </si>
  <si>
    <t>19v_scp</t>
  </si>
  <si>
    <t>20v_scp</t>
  </si>
  <si>
    <t>Br6471</t>
  </si>
  <si>
    <t>V11L05-335</t>
  </si>
  <si>
    <t>SI-TT-F6</t>
  </si>
  <si>
    <t>SI-TT-G6</t>
  </si>
  <si>
    <t>SI-TT-H6</t>
  </si>
  <si>
    <t>SI-TT-A7</t>
  </si>
  <si>
    <t>TCCCAAGGGT</t>
  </si>
  <si>
    <t>TACTACCTTT</t>
  </si>
  <si>
    <t>AAAGGTAGTA</t>
  </si>
  <si>
    <t>TTGCCCGTGC</t>
  </si>
  <si>
    <t>GCGTGAGATT</t>
  </si>
  <si>
    <t>AATCTCACGC</t>
  </si>
  <si>
    <t>GCGGGTAAGT</t>
  </si>
  <si>
    <t>TAGCACTAAG</t>
  </si>
  <si>
    <t>CTTAGTGCTA</t>
  </si>
  <si>
    <t>CCTATCCTCG</t>
  </si>
  <si>
    <t>GAATACTAAC</t>
  </si>
  <si>
    <t>GTTAGTATTC</t>
  </si>
  <si>
    <t>neg</t>
  </si>
  <si>
    <t>Br8667</t>
  </si>
  <si>
    <t>21v_h</t>
  </si>
  <si>
    <t>22v_h</t>
  </si>
  <si>
    <t>23v_h</t>
  </si>
  <si>
    <t>24v_h</t>
  </si>
  <si>
    <t>V11L05-336</t>
  </si>
  <si>
    <t>21v_scp</t>
  </si>
  <si>
    <t>22v_scp</t>
  </si>
  <si>
    <t>23v_scp</t>
  </si>
  <si>
    <t>24v_scp</t>
  </si>
  <si>
    <t>SI-TT-H7</t>
  </si>
  <si>
    <t>ACCTCGAGCT</t>
  </si>
  <si>
    <t>TGTGTTCGAT</t>
  </si>
  <si>
    <t>ATCGAACACA</t>
  </si>
  <si>
    <t>SI-TT-A8</t>
  </si>
  <si>
    <t>CGAAGTATAC</t>
  </si>
  <si>
    <t>GAACTTGGAG</t>
  </si>
  <si>
    <t>CTCCAAGTTC</t>
  </si>
  <si>
    <t>SI-TT-B8</t>
  </si>
  <si>
    <t>GCACTGAGAA</t>
  </si>
  <si>
    <t>TATGCGTGAA</t>
  </si>
  <si>
    <t>TTCACGCATA</t>
  </si>
  <si>
    <t>SI-TT-C8</t>
  </si>
  <si>
    <t>GCTACAAAGC</t>
  </si>
  <si>
    <t>CACGTGCCCT</t>
  </si>
  <si>
    <t>AGGGCACGTG</t>
  </si>
  <si>
    <t>25v_scp</t>
  </si>
  <si>
    <t>26v_scp</t>
  </si>
  <si>
    <t>27v_scp</t>
  </si>
  <si>
    <t>28v_scp</t>
  </si>
  <si>
    <t>Br6522</t>
  </si>
  <si>
    <t>V11U08-084</t>
  </si>
  <si>
    <t>SI-TT-D8</t>
  </si>
  <si>
    <t>CGCTGAAATC</t>
  </si>
  <si>
    <t>AGGTGTCTGC</t>
  </si>
  <si>
    <t>GCAGACACCT</t>
  </si>
  <si>
    <t>SI-TT-E8</t>
  </si>
  <si>
    <t>GAGCAAGGGC</t>
  </si>
  <si>
    <t>ATTGACTTGG</t>
  </si>
  <si>
    <t>CCAAGTCAAT</t>
  </si>
  <si>
    <t>SI-TT-F8</t>
  </si>
  <si>
    <t>CTCCTTTAGA</t>
  </si>
  <si>
    <t>GACATAGCTC</t>
  </si>
  <si>
    <t>GAGCTATGTC</t>
  </si>
  <si>
    <t>SI-TT-G8</t>
  </si>
  <si>
    <t>TAAGCAACTG</t>
  </si>
  <si>
    <t>CTATACTCAA</t>
  </si>
  <si>
    <t>TTGAGTATAG</t>
  </si>
  <si>
    <t>29v_eap</t>
  </si>
  <si>
    <t>30v_eap</t>
  </si>
  <si>
    <t>31v_eap</t>
  </si>
  <si>
    <t>32v_eap</t>
  </si>
  <si>
    <t>Br8492</t>
  </si>
  <si>
    <t>Br2743</t>
  </si>
  <si>
    <t>V11U08-081</t>
  </si>
  <si>
    <t>SI-TT-H8</t>
  </si>
  <si>
    <t>ATAAGGATAC</t>
  </si>
  <si>
    <t>ATAGATAGGG</t>
  </si>
  <si>
    <t>CCCTATCTAT</t>
  </si>
  <si>
    <t>SI-TT-A9</t>
  </si>
  <si>
    <t>AAGTGGAGAG</t>
  </si>
  <si>
    <t>TTCCTGTTAC</t>
  </si>
  <si>
    <t>GTAACAGGAA</t>
  </si>
  <si>
    <t>SI-TT-B9</t>
  </si>
  <si>
    <t>TATTGAGGCA</t>
  </si>
  <si>
    <t>CAGGTAAGTG</t>
  </si>
  <si>
    <t>CACTTACCTG</t>
  </si>
  <si>
    <t>SI-TT-C9</t>
  </si>
  <si>
    <t>TATCAGCCTA</t>
  </si>
  <si>
    <t>GTTTCGTCCT</t>
  </si>
  <si>
    <t>AGGACGAAAC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</si>
</sst>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ourier"/>
      <family val="1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38">
    <xf numFmtId="0" fontId="0" fillId="0" borderId="0" xfId="0"/>
    <xf numFmtId="0" fontId="0" fillId="0" borderId="0" xfId="0" applyNumberFormat="1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0" fillId="0" borderId="0" xfId="0" applyNumberFormat="1" applyAlignment="1">
      <alignment wrapText="1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1" fillId="0" borderId="0" xfId="0" applyFont="1" applyAlignment="1">
      <alignment horizontal="center" wrapText="1"/>
    </xf>
    <xf numFmtId="0" fontId="4" fillId="0" borderId="1" xfId="0" applyFont="1" applyBorder="1" applyAlignment="1">
      <alignment horizontal="center"/>
    </xf>
    <xf numFmtId="4" fontId="0" fillId="0" borderId="1" xfId="0" applyNumberFormat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1" xfId="0" applyFill="1" applyBorder="1"/>
    <xf numFmtId="2" fontId="1" fillId="0" borderId="1" xfId="0" applyNumberFormat="1" applyFont="1" applyBorder="1" applyAlignment="1">
      <alignment horizontal="center" wrapText="1"/>
    </xf>
    <xf numFmtId="0" fontId="0" fillId="0" borderId="1" xfId="0" applyBorder="1"/>
    <xf numFmtId="2" fontId="0" fillId="0" borderId="1" xfId="0" applyNumberFormat="1" applyBorder="1"/>
    <xf numFmtId="2" fontId="0" fillId="0" borderId="1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1" fillId="0" borderId="1" xfId="0" applyNumberFormat="1" applyFont="1" applyBorder="1" applyAlignment="1">
      <alignment wrapText="1"/>
    </xf>
    <xf numFmtId="0" fontId="1" fillId="0" borderId="1" xfId="0" applyNumberFormat="1" applyFont="1" applyBorder="1" applyAlignment="1">
      <alignment horizontal="center" wrapText="1"/>
    </xf>
    <xf numFmtId="0" fontId="0" fillId="0" borderId="1" xfId="0" applyNumberFormat="1" applyBorder="1"/>
    <xf numFmtId="0" fontId="0" fillId="0" borderId="1" xfId="0" applyNumberFormat="1" applyBorder="1" applyAlignment="1">
      <alignment horizontal="center"/>
    </xf>
    <xf numFmtId="0" fontId="4" fillId="0" borderId="1" xfId="0" applyFont="1" applyFill="1" applyBorder="1" applyAlignment="1">
      <alignment horizontal="center"/>
    </xf>
    <xf numFmtId="2" fontId="0" fillId="0" borderId="0" xfId="0" applyNumberFormat="1" applyAlignment="1">
      <alignment horizontal="center"/>
    </xf>
    <xf numFmtId="2" fontId="0" fillId="0" borderId="1" xfId="7" applyNumberFormat="1" applyFont="1" applyBorder="1" applyAlignment="1">
      <alignment horizontal="center"/>
    </xf>
    <xf numFmtId="0" fontId="0" fillId="0" borderId="0" xfId="0" applyBorder="1" applyAlignment="1">
      <alignment horizontal="center"/>
    </xf>
    <xf numFmtId="2" fontId="0" fillId="0" borderId="0" xfId="0" applyNumberFormat="1" applyBorder="1" applyAlignment="1">
      <alignment horizontal="center"/>
    </xf>
    <xf numFmtId="2" fontId="0" fillId="0" borderId="0" xfId="7" applyNumberFormat="1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2" fontId="0" fillId="0" borderId="1" xfId="0" applyNumberFormat="1" applyFont="1" applyBorder="1" applyAlignment="1">
      <alignment horizontal="center"/>
    </xf>
    <xf numFmtId="0" fontId="0" fillId="0" borderId="0" xfId="0" applyFont="1" applyAlignment="1">
      <alignment horizontal="center"/>
    </xf>
    <xf numFmtId="2" fontId="5" fillId="0" borderId="1" xfId="7" applyNumberFormat="1" applyFont="1" applyBorder="1" applyAlignment="1">
      <alignment horizontal="center"/>
    </xf>
    <xf numFmtId="0" fontId="0" fillId="0" borderId="1" xfId="0" applyFont="1" applyBorder="1"/>
    <xf numFmtId="0" fontId="1" fillId="0" borderId="0" xfId="0" applyFont="1" applyAlignment="1">
      <alignment horizontal="center"/>
    </xf>
    <xf numFmtId="0" fontId="6" fillId="0" borderId="1" xfId="0" applyFont="1" applyBorder="1" applyAlignment="1">
      <alignment horizontal="center"/>
    </xf>
    <xf numFmtId="0" fontId="6" fillId="0" borderId="0" xfId="0" applyFont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f"/><Relationship Id="rId13" Type="http://schemas.openxmlformats.org/officeDocument/2006/relationships/image" Target="../media/image13.tif"/><Relationship Id="rId18" Type="http://schemas.openxmlformats.org/officeDocument/2006/relationships/image" Target="../media/image18.tiff"/><Relationship Id="rId3" Type="http://schemas.openxmlformats.org/officeDocument/2006/relationships/image" Target="../media/image3.JPG"/><Relationship Id="rId21" Type="http://schemas.openxmlformats.org/officeDocument/2006/relationships/image" Target="../media/image21.tiff"/><Relationship Id="rId7" Type="http://schemas.openxmlformats.org/officeDocument/2006/relationships/image" Target="../media/image7.tiff"/><Relationship Id="rId12" Type="http://schemas.openxmlformats.org/officeDocument/2006/relationships/image" Target="../media/image12.tiff"/><Relationship Id="rId17" Type="http://schemas.openxmlformats.org/officeDocument/2006/relationships/image" Target="../media/image17.tiff"/><Relationship Id="rId2" Type="http://schemas.openxmlformats.org/officeDocument/2006/relationships/image" Target="../media/image2.JPG"/><Relationship Id="rId16" Type="http://schemas.openxmlformats.org/officeDocument/2006/relationships/image" Target="../media/image16.tiff"/><Relationship Id="rId20" Type="http://schemas.openxmlformats.org/officeDocument/2006/relationships/image" Target="../media/image20.tiff"/><Relationship Id="rId1" Type="http://schemas.openxmlformats.org/officeDocument/2006/relationships/image" Target="../media/image1.JPG"/><Relationship Id="rId6" Type="http://schemas.openxmlformats.org/officeDocument/2006/relationships/image" Target="../media/image6.tiff"/><Relationship Id="rId11" Type="http://schemas.openxmlformats.org/officeDocument/2006/relationships/image" Target="../media/image11.tiff"/><Relationship Id="rId5" Type="http://schemas.openxmlformats.org/officeDocument/2006/relationships/image" Target="../media/image5.tiff"/><Relationship Id="rId15" Type="http://schemas.openxmlformats.org/officeDocument/2006/relationships/image" Target="../media/image15.tiff"/><Relationship Id="rId10" Type="http://schemas.openxmlformats.org/officeDocument/2006/relationships/image" Target="../media/image10.tiff"/><Relationship Id="rId19" Type="http://schemas.openxmlformats.org/officeDocument/2006/relationships/image" Target="../media/image19.tiff"/><Relationship Id="rId4" Type="http://schemas.openxmlformats.org/officeDocument/2006/relationships/image" Target="../media/image4.JPG"/><Relationship Id="rId9" Type="http://schemas.openxmlformats.org/officeDocument/2006/relationships/image" Target="../media/image9.tiff"/><Relationship Id="rId14" Type="http://schemas.openxmlformats.org/officeDocument/2006/relationships/image" Target="../media/image14.tif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emf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5" Type="http://schemas.openxmlformats.org/officeDocument/2006/relationships/image" Target="../media/image26.tiff"/><Relationship Id="rId4" Type="http://schemas.openxmlformats.org/officeDocument/2006/relationships/image" Target="../media/image25.tiff"/><Relationship Id="rId9" Type="http://schemas.openxmlformats.org/officeDocument/2006/relationships/image" Target="../media/image30.tif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tiff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tiff"/><Relationship Id="rId2" Type="http://schemas.openxmlformats.org/officeDocument/2006/relationships/image" Target="../media/image32.png"/><Relationship Id="rId16" Type="http://schemas.openxmlformats.org/officeDocument/2006/relationships/image" Target="../media/image46.tiff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tiff"/><Relationship Id="rId5" Type="http://schemas.openxmlformats.org/officeDocument/2006/relationships/image" Target="../media/image35.png"/><Relationship Id="rId15" Type="http://schemas.openxmlformats.org/officeDocument/2006/relationships/image" Target="../media/image45.tiff"/><Relationship Id="rId10" Type="http://schemas.openxmlformats.org/officeDocument/2006/relationships/image" Target="../media/image40.tiff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35</xdr:row>
      <xdr:rowOff>74083</xdr:rowOff>
    </xdr:from>
    <xdr:to>
      <xdr:col>3</xdr:col>
      <xdr:colOff>867752</xdr:colOff>
      <xdr:row>51</xdr:row>
      <xdr:rowOff>137584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6BB878-675F-4A46-8B6A-56A81589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3779500"/>
          <a:ext cx="3407752" cy="3280834"/>
        </a:xfrm>
        <a:prstGeom prst="rect">
          <a:avLst/>
        </a:prstGeom>
      </xdr:spPr>
    </xdr:pic>
    <xdr:clientData/>
  </xdr:twoCellAnchor>
  <xdr:twoCellAnchor editAs="oneCell">
    <xdr:from>
      <xdr:col>4</xdr:col>
      <xdr:colOff>209417</xdr:colOff>
      <xdr:row>35</xdr:row>
      <xdr:rowOff>63499</xdr:rowOff>
    </xdr:from>
    <xdr:to>
      <xdr:col>8</xdr:col>
      <xdr:colOff>211666</xdr:colOff>
      <xdr:row>51</xdr:row>
      <xdr:rowOff>137583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0D00062-297E-6E4C-8202-94925E2FD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12500" y="13768916"/>
          <a:ext cx="3473583" cy="3291417"/>
        </a:xfrm>
        <a:prstGeom prst="rect">
          <a:avLst/>
        </a:prstGeom>
      </xdr:spPr>
    </xdr:pic>
    <xdr:clientData/>
  </xdr:twoCellAnchor>
  <xdr:twoCellAnchor editAs="oneCell">
    <xdr:from>
      <xdr:col>9</xdr:col>
      <xdr:colOff>424554</xdr:colOff>
      <xdr:row>35</xdr:row>
      <xdr:rowOff>95249</xdr:rowOff>
    </xdr:from>
    <xdr:to>
      <xdr:col>12</xdr:col>
      <xdr:colOff>1079502</xdr:colOff>
      <xdr:row>51</xdr:row>
      <xdr:rowOff>190500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7137676-33C9-2B4E-8CF2-E4BAE4442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04387" y="13800666"/>
          <a:ext cx="3417198" cy="3312584"/>
        </a:xfrm>
        <a:prstGeom prst="rect">
          <a:avLst/>
        </a:prstGeom>
      </xdr:spPr>
    </xdr:pic>
    <xdr:clientData/>
  </xdr:twoCellAnchor>
  <xdr:twoCellAnchor editAs="oneCell">
    <xdr:from>
      <xdr:col>13</xdr:col>
      <xdr:colOff>254000</xdr:colOff>
      <xdr:row>35</xdr:row>
      <xdr:rowOff>74084</xdr:rowOff>
    </xdr:from>
    <xdr:to>
      <xdr:col>15</xdr:col>
      <xdr:colOff>1058334</xdr:colOff>
      <xdr:row>51</xdr:row>
      <xdr:rowOff>170374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2E71FFA-C472-6D4D-9523-30B7EBF68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276667" y="13779501"/>
          <a:ext cx="3365500" cy="3313623"/>
        </a:xfrm>
        <a:prstGeom prst="rect">
          <a:avLst/>
        </a:prstGeom>
      </xdr:spPr>
    </xdr:pic>
    <xdr:clientData/>
  </xdr:twoCellAnchor>
  <xdr:twoCellAnchor editAs="oneCell">
    <xdr:from>
      <xdr:col>0</xdr:col>
      <xdr:colOff>518584</xdr:colOff>
      <xdr:row>56</xdr:row>
      <xdr:rowOff>31750</xdr:rowOff>
    </xdr:from>
    <xdr:to>
      <xdr:col>3</xdr:col>
      <xdr:colOff>793750</xdr:colOff>
      <xdr:row>70</xdr:row>
      <xdr:rowOff>69038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1B87F5-9CCB-E84A-A78E-3378D3F96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18584" y="17959917"/>
          <a:ext cx="2815166" cy="2852453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56</xdr:row>
      <xdr:rowOff>31751</xdr:rowOff>
    </xdr:from>
    <xdr:to>
      <xdr:col>7</xdr:col>
      <xdr:colOff>746700</xdr:colOff>
      <xdr:row>70</xdr:row>
      <xdr:rowOff>84218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7F88D1A-E939-404C-94DB-483F45BE0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93583" y="17959918"/>
          <a:ext cx="3022117" cy="2867632"/>
        </a:xfrm>
        <a:prstGeom prst="rect">
          <a:avLst/>
        </a:prstGeom>
      </xdr:spPr>
    </xdr:pic>
    <xdr:clientData/>
  </xdr:twoCellAnchor>
  <xdr:twoCellAnchor editAs="oneCell">
    <xdr:from>
      <xdr:col>9</xdr:col>
      <xdr:colOff>497416</xdr:colOff>
      <xdr:row>56</xdr:row>
      <xdr:rowOff>21166</xdr:rowOff>
    </xdr:from>
    <xdr:to>
      <xdr:col>12</xdr:col>
      <xdr:colOff>680935</xdr:colOff>
      <xdr:row>70</xdr:row>
      <xdr:rowOff>103320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5C65BD8-AA52-D142-8C0E-5DDDB2799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477249" y="17949333"/>
          <a:ext cx="2945769" cy="2897319"/>
        </a:xfrm>
        <a:prstGeom prst="rect">
          <a:avLst/>
        </a:prstGeom>
      </xdr:spPr>
    </xdr:pic>
    <xdr:clientData/>
  </xdr:twoCellAnchor>
  <xdr:twoCellAnchor editAs="oneCell">
    <xdr:from>
      <xdr:col>13</xdr:col>
      <xdr:colOff>330790</xdr:colOff>
      <xdr:row>55</xdr:row>
      <xdr:rowOff>179917</xdr:rowOff>
    </xdr:from>
    <xdr:to>
      <xdr:col>15</xdr:col>
      <xdr:colOff>810235</xdr:colOff>
      <xdr:row>70</xdr:row>
      <xdr:rowOff>69141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A63B148-082A-744C-B8E2-9E9DC25B8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353457" y="17907000"/>
          <a:ext cx="3040611" cy="2905473"/>
        </a:xfrm>
        <a:prstGeom prst="rect">
          <a:avLst/>
        </a:prstGeom>
      </xdr:spPr>
    </xdr:pic>
    <xdr:clientData/>
  </xdr:twoCellAnchor>
  <xdr:twoCellAnchor editAs="oneCell">
    <xdr:from>
      <xdr:col>0</xdr:col>
      <xdr:colOff>275166</xdr:colOff>
      <xdr:row>74</xdr:row>
      <xdr:rowOff>21167</xdr:rowOff>
    </xdr:from>
    <xdr:to>
      <xdr:col>3</xdr:col>
      <xdr:colOff>797971</xdr:colOff>
      <xdr:row>88</xdr:row>
      <xdr:rowOff>170005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504948D-9059-DB42-851E-C8B6DCD97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5166" y="21568834"/>
          <a:ext cx="3062805" cy="2964005"/>
        </a:xfrm>
        <a:prstGeom prst="rect">
          <a:avLst/>
        </a:prstGeom>
      </xdr:spPr>
    </xdr:pic>
    <xdr:clientData/>
  </xdr:twoCellAnchor>
  <xdr:twoCellAnchor editAs="oneCell">
    <xdr:from>
      <xdr:col>4</xdr:col>
      <xdr:colOff>201083</xdr:colOff>
      <xdr:row>74</xdr:row>
      <xdr:rowOff>31750</xdr:rowOff>
    </xdr:from>
    <xdr:to>
      <xdr:col>7</xdr:col>
      <xdr:colOff>965931</xdr:colOff>
      <xdr:row>89</xdr:row>
      <xdr:rowOff>127703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3444BAE-7788-3746-AAC8-7D8CDCA7D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04166" y="21579417"/>
          <a:ext cx="3230765" cy="3112205"/>
        </a:xfrm>
        <a:prstGeom prst="rect">
          <a:avLst/>
        </a:prstGeom>
      </xdr:spPr>
    </xdr:pic>
    <xdr:clientData/>
  </xdr:twoCellAnchor>
  <xdr:twoCellAnchor editAs="oneCell">
    <xdr:from>
      <xdr:col>9</xdr:col>
      <xdr:colOff>603249</xdr:colOff>
      <xdr:row>74</xdr:row>
      <xdr:rowOff>116416</xdr:rowOff>
    </xdr:from>
    <xdr:to>
      <xdr:col>12</xdr:col>
      <xdr:colOff>1061884</xdr:colOff>
      <xdr:row>89</xdr:row>
      <xdr:rowOff>74049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F7B2135-43A5-754F-87C7-C3343CE46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583082" y="21664083"/>
          <a:ext cx="3220885" cy="2973885"/>
        </a:xfrm>
        <a:prstGeom prst="rect">
          <a:avLst/>
        </a:prstGeom>
      </xdr:spPr>
    </xdr:pic>
    <xdr:clientData/>
  </xdr:twoCellAnchor>
  <xdr:twoCellAnchor editAs="oneCell">
    <xdr:from>
      <xdr:col>13</xdr:col>
      <xdr:colOff>423331</xdr:colOff>
      <xdr:row>74</xdr:row>
      <xdr:rowOff>116416</xdr:rowOff>
    </xdr:from>
    <xdr:to>
      <xdr:col>15</xdr:col>
      <xdr:colOff>984250</xdr:colOff>
      <xdr:row>90</xdr:row>
      <xdr:rowOff>60688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9D5E1A0-EF3D-5843-8D7E-4636DE398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445998" y="21664083"/>
          <a:ext cx="3122085" cy="3161605"/>
        </a:xfrm>
        <a:prstGeom prst="rect">
          <a:avLst/>
        </a:prstGeom>
      </xdr:spPr>
    </xdr:pic>
    <xdr:clientData/>
  </xdr:twoCellAnchor>
  <xdr:twoCellAnchor editAs="oneCell">
    <xdr:from>
      <xdr:col>13</xdr:col>
      <xdr:colOff>423334</xdr:colOff>
      <xdr:row>92</xdr:row>
      <xdr:rowOff>63500</xdr:rowOff>
    </xdr:from>
    <xdr:to>
      <xdr:col>15</xdr:col>
      <xdr:colOff>1047750</xdr:colOff>
      <xdr:row>106</xdr:row>
      <xdr:rowOff>10585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60F2033-6742-514A-80B0-913D3C01BA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72440" t="25736" r="4140" b="27172"/>
        <a:stretch/>
      </xdr:blipFill>
      <xdr:spPr>
        <a:xfrm>
          <a:off x="12442977" y="24677310"/>
          <a:ext cx="3194654" cy="2698750"/>
        </a:xfrm>
        <a:prstGeom prst="rect">
          <a:avLst/>
        </a:prstGeom>
      </xdr:spPr>
    </xdr:pic>
    <xdr:clientData/>
  </xdr:twoCellAnchor>
  <xdr:twoCellAnchor editAs="oneCell">
    <xdr:from>
      <xdr:col>9</xdr:col>
      <xdr:colOff>243417</xdr:colOff>
      <xdr:row>92</xdr:row>
      <xdr:rowOff>74082</xdr:rowOff>
    </xdr:from>
    <xdr:to>
      <xdr:col>12</xdr:col>
      <xdr:colOff>560917</xdr:colOff>
      <xdr:row>105</xdr:row>
      <xdr:rowOff>158751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B4366A5-DB47-1541-80F7-DB328E6F06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49510" t="26723" r="27886" b="29198"/>
        <a:stretch/>
      </xdr:blipFill>
      <xdr:spPr>
        <a:xfrm>
          <a:off x="8211155" y="24687892"/>
          <a:ext cx="3084286" cy="2639787"/>
        </a:xfrm>
        <a:prstGeom prst="rect">
          <a:avLst/>
        </a:prstGeom>
      </xdr:spPr>
    </xdr:pic>
    <xdr:clientData/>
  </xdr:twoCellAnchor>
  <xdr:twoCellAnchor editAs="oneCell">
    <xdr:from>
      <xdr:col>4</xdr:col>
      <xdr:colOff>137583</xdr:colOff>
      <xdr:row>92</xdr:row>
      <xdr:rowOff>31748</xdr:rowOff>
    </xdr:from>
    <xdr:to>
      <xdr:col>7</xdr:col>
      <xdr:colOff>984249</xdr:colOff>
      <xdr:row>106</xdr:row>
      <xdr:rowOff>10585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6155BA0-052D-0C41-8D48-02E62B7BDF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26580" t="26887" r="51088" b="28212"/>
        <a:stretch/>
      </xdr:blipFill>
      <xdr:spPr>
        <a:xfrm>
          <a:off x="3640666" y="25198915"/>
          <a:ext cx="3312583" cy="2794002"/>
        </a:xfrm>
        <a:prstGeom prst="rect">
          <a:avLst/>
        </a:prstGeom>
      </xdr:spPr>
    </xdr:pic>
    <xdr:clientData/>
  </xdr:twoCellAnchor>
  <xdr:twoCellAnchor editAs="oneCell">
    <xdr:from>
      <xdr:col>0</xdr:col>
      <xdr:colOff>275166</xdr:colOff>
      <xdr:row>92</xdr:row>
      <xdr:rowOff>95250</xdr:rowOff>
    </xdr:from>
    <xdr:to>
      <xdr:col>3</xdr:col>
      <xdr:colOff>582083</xdr:colOff>
      <xdr:row>106</xdr:row>
      <xdr:rowOff>7669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35E033C-F426-604F-8473-CCE2521D3B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3514" t="27598" r="73746" b="28596"/>
        <a:stretch/>
      </xdr:blipFill>
      <xdr:spPr>
        <a:xfrm>
          <a:off x="275166" y="25262417"/>
          <a:ext cx="2846917" cy="2727584"/>
        </a:xfrm>
        <a:prstGeom prst="rect">
          <a:avLst/>
        </a:prstGeom>
      </xdr:spPr>
    </xdr:pic>
    <xdr:clientData/>
  </xdr:twoCellAnchor>
  <xdr:twoCellAnchor editAs="oneCell">
    <xdr:from>
      <xdr:col>0</xdr:col>
      <xdr:colOff>40318</xdr:colOff>
      <xdr:row>110</xdr:row>
      <xdr:rowOff>100794</xdr:rowOff>
    </xdr:from>
    <xdr:to>
      <xdr:col>4</xdr:col>
      <xdr:colOff>30597</xdr:colOff>
      <xdr:row>127</xdr:row>
      <xdr:rowOff>29518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379AFCF-587F-964F-955B-6F3ACC643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0318" y="31568572"/>
          <a:ext cx="3497898" cy="3355707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544285</xdr:colOff>
      <xdr:row>110</xdr:row>
      <xdr:rowOff>161271</xdr:rowOff>
    </xdr:from>
    <xdr:to>
      <xdr:col>8</xdr:col>
      <xdr:colOff>404252</xdr:colOff>
      <xdr:row>126</xdr:row>
      <xdr:rowOff>168350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53B4AAF-B124-724D-9494-4B9E9905B7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051904" y="31629049"/>
          <a:ext cx="3327269" cy="3232475"/>
        </a:xfrm>
        <a:prstGeom prst="rect">
          <a:avLst/>
        </a:prstGeom>
      </xdr:spPr>
    </xdr:pic>
    <xdr:clientData/>
  </xdr:twoCellAnchor>
  <xdr:twoCellAnchor editAs="oneCell">
    <xdr:from>
      <xdr:col>9</xdr:col>
      <xdr:colOff>262064</xdr:colOff>
      <xdr:row>111</xdr:row>
      <xdr:rowOff>20160</xdr:rowOff>
    </xdr:from>
    <xdr:to>
      <xdr:col>12</xdr:col>
      <xdr:colOff>770836</xdr:colOff>
      <xdr:row>126</xdr:row>
      <xdr:rowOff>194598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CBECE37-E1EF-354D-8F5A-EC86C2EAE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240532" y="32200321"/>
          <a:ext cx="3274094" cy="3247018"/>
        </a:xfrm>
        <a:prstGeom prst="rect">
          <a:avLst/>
        </a:prstGeom>
      </xdr:spPr>
    </xdr:pic>
    <xdr:clientData/>
  </xdr:twoCellAnchor>
  <xdr:twoCellAnchor editAs="oneCell">
    <xdr:from>
      <xdr:col>13</xdr:col>
      <xdr:colOff>309839</xdr:colOff>
      <xdr:row>111</xdr:row>
      <xdr:rowOff>2</xdr:rowOff>
    </xdr:from>
    <xdr:to>
      <xdr:col>15</xdr:col>
      <xdr:colOff>952518</xdr:colOff>
      <xdr:row>126</xdr:row>
      <xdr:rowOff>161271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3069256-2E23-194F-A45F-58E3A0AD7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344601" y="31669367"/>
          <a:ext cx="3222996" cy="3185078"/>
        </a:xfrm>
        <a:prstGeom prst="rect">
          <a:avLst/>
        </a:prstGeom>
      </xdr:spPr>
    </xdr:pic>
    <xdr:clientData/>
  </xdr:twoCellAnchor>
  <xdr:twoCellAnchor editAs="oneCell">
    <xdr:from>
      <xdr:col>0</xdr:col>
      <xdr:colOff>122903</xdr:colOff>
      <xdr:row>130</xdr:row>
      <xdr:rowOff>133145</xdr:rowOff>
    </xdr:from>
    <xdr:to>
      <xdr:col>3</xdr:col>
      <xdr:colOff>900341</xdr:colOff>
      <xdr:row>146</xdr:row>
      <xdr:rowOff>148832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21DBC45-3425-F040-8D62-97DABA523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2903" y="36205242"/>
          <a:ext cx="3327680" cy="3293107"/>
        </a:xfrm>
        <a:prstGeom prst="rect">
          <a:avLst/>
        </a:prstGeom>
      </xdr:spPr>
    </xdr:pic>
    <xdr:clientData/>
  </xdr:twoCellAnchor>
  <xdr:twoCellAnchor editAs="oneCell">
    <xdr:from>
      <xdr:col>4</xdr:col>
      <xdr:colOff>389194</xdr:colOff>
      <xdr:row>129</xdr:row>
      <xdr:rowOff>194597</xdr:rowOff>
    </xdr:from>
    <xdr:to>
      <xdr:col>8</xdr:col>
      <xdr:colOff>350177</xdr:colOff>
      <xdr:row>146</xdr:row>
      <xdr:rowOff>22733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6481558-B903-734B-83E0-E3EA0AE77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902178" y="36061855"/>
          <a:ext cx="3422757" cy="3310394"/>
        </a:xfrm>
        <a:prstGeom prst="rect">
          <a:avLst/>
        </a:prstGeom>
      </xdr:spPr>
    </xdr:pic>
    <xdr:clientData/>
  </xdr:twoCellAnchor>
  <xdr:twoCellAnchor editAs="oneCell">
    <xdr:from>
      <xdr:col>9</xdr:col>
      <xdr:colOff>327743</xdr:colOff>
      <xdr:row>130</xdr:row>
      <xdr:rowOff>61452</xdr:rowOff>
    </xdr:from>
    <xdr:to>
      <xdr:col>12</xdr:col>
      <xdr:colOff>812311</xdr:colOff>
      <xdr:row>146</xdr:row>
      <xdr:rowOff>77139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DF58B48-5DE5-974C-86C4-E5F927B45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306211" y="36133549"/>
          <a:ext cx="3249890" cy="3293107"/>
        </a:xfrm>
        <a:prstGeom prst="rect">
          <a:avLst/>
        </a:prstGeom>
      </xdr:spPr>
    </xdr:pic>
    <xdr:clientData/>
  </xdr:twoCellAnchor>
  <xdr:twoCellAnchor editAs="oneCell">
    <xdr:from>
      <xdr:col>13</xdr:col>
      <xdr:colOff>286775</xdr:colOff>
      <xdr:row>130</xdr:row>
      <xdr:rowOff>61452</xdr:rowOff>
    </xdr:from>
    <xdr:to>
      <xdr:col>15</xdr:col>
      <xdr:colOff>846531</xdr:colOff>
      <xdr:row>146</xdr:row>
      <xdr:rowOff>51209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1C6C684-5BDC-244E-BB57-274755085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310807" y="36133549"/>
          <a:ext cx="3120240" cy="32671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253999</xdr:colOff>
      <xdr:row>2</xdr:row>
      <xdr:rowOff>0</xdr:rowOff>
    </xdr:from>
    <xdr:to>
      <xdr:col>12</xdr:col>
      <xdr:colOff>184696</xdr:colOff>
      <xdr:row>36</xdr:row>
      <xdr:rowOff>63500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AE5F6DC-3139-9D40-9776-98E90D4B2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9499" y="406400"/>
          <a:ext cx="9011197" cy="6972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11</xdr:col>
      <xdr:colOff>723900</xdr:colOff>
      <xdr:row>72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4F42B-7385-2344-B302-54E5818F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8331200"/>
          <a:ext cx="8978900" cy="63119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73</xdr:row>
      <xdr:rowOff>88900</xdr:rowOff>
    </xdr:from>
    <xdr:to>
      <xdr:col>11</xdr:col>
      <xdr:colOff>736600</xdr:colOff>
      <xdr:row>103</xdr:row>
      <xdr:rowOff>6283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344105D-D6F8-AB43-8425-DFF6811F3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3600" y="14922500"/>
          <a:ext cx="9232900" cy="6013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10</xdr:col>
      <xdr:colOff>548556</xdr:colOff>
      <xdr:row>137</xdr:row>
      <xdr:rowOff>88900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AA5E85F-42EE-B34D-9536-4F63A26330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0900" y="21336000"/>
          <a:ext cx="8206656" cy="6591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10</xdr:col>
      <xdr:colOff>670752</xdr:colOff>
      <xdr:row>172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3AE447C-1768-3843-BD59-DD47DD346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0900" y="28651200"/>
          <a:ext cx="8328852" cy="62992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399143</xdr:colOff>
      <xdr:row>175</xdr:row>
      <xdr:rowOff>108857</xdr:rowOff>
    </xdr:from>
    <xdr:to>
      <xdr:col>10</xdr:col>
      <xdr:colOff>660400</xdr:colOff>
      <xdr:row>191</xdr:row>
      <xdr:rowOff>18783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652FEC-F096-5F4E-91AF-8851AB9F8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3714" y="38208857"/>
          <a:ext cx="7772400" cy="3393355"/>
        </a:xfrm>
        <a:prstGeom prst="rect">
          <a:avLst/>
        </a:prstGeom>
      </xdr:spPr>
    </xdr:pic>
    <xdr:clientData/>
  </xdr:twoCellAnchor>
  <xdr:twoCellAnchor editAs="oneCell">
    <xdr:from>
      <xdr:col>1</xdr:col>
      <xdr:colOff>380999</xdr:colOff>
      <xdr:row>191</xdr:row>
      <xdr:rowOff>0</xdr:rowOff>
    </xdr:from>
    <xdr:to>
      <xdr:col>10</xdr:col>
      <xdr:colOff>660399</xdr:colOff>
      <xdr:row>203</xdr:row>
      <xdr:rowOff>56716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2D209E4-ECD2-E642-A3F4-CB7CFCD7EC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5589"/>
        <a:stretch/>
      </xdr:blipFill>
      <xdr:spPr>
        <a:xfrm>
          <a:off x="1233713" y="38118143"/>
          <a:ext cx="7953829" cy="2451573"/>
        </a:xfrm>
        <a:prstGeom prst="rect">
          <a:avLst/>
        </a:prstGeom>
      </xdr:spPr>
    </xdr:pic>
    <xdr:clientData/>
  </xdr:twoCellAnchor>
  <xdr:twoCellAnchor>
    <xdr:from>
      <xdr:col>4</xdr:col>
      <xdr:colOff>337458</xdr:colOff>
      <xdr:row>175</xdr:row>
      <xdr:rowOff>108856</xdr:rowOff>
    </xdr:from>
    <xdr:to>
      <xdr:col>5</xdr:col>
      <xdr:colOff>566058</xdr:colOff>
      <xdr:row>191</xdr:row>
      <xdr:rowOff>43543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7D98C00-E349-484B-A1F9-A98E837CEB73}"/>
            </a:ext>
          </a:extLst>
        </xdr:cNvPr>
        <xdr:cNvSpPr/>
      </xdr:nvSpPr>
      <xdr:spPr>
        <a:xfrm>
          <a:off x="3733801" y="34398856"/>
          <a:ext cx="1077686" cy="3069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-1</xdr:colOff>
      <xdr:row>209</xdr:row>
      <xdr:rowOff>0</xdr:rowOff>
    </xdr:from>
    <xdr:to>
      <xdr:col>10</xdr:col>
      <xdr:colOff>696685</xdr:colOff>
      <xdr:row>240</xdr:row>
      <xdr:rowOff>69225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B5A1C1F-9A21-4A09-ABB4-191B9DF83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9085" y="40952057"/>
          <a:ext cx="8338457" cy="61434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217715</xdr:colOff>
      <xdr:row>244</xdr:row>
      <xdr:rowOff>108856</xdr:rowOff>
    </xdr:from>
    <xdr:to>
      <xdr:col>13</xdr:col>
      <xdr:colOff>179115</xdr:colOff>
      <xdr:row>285</xdr:row>
      <xdr:rowOff>127000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96B263D-7F29-8C43-8CA6-030E813FE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70429" y="48804285"/>
          <a:ext cx="10193972" cy="820057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127000</xdr:colOff>
      <xdr:row>0</xdr:row>
      <xdr:rowOff>47625</xdr:rowOff>
    </xdr:from>
    <xdr:to>
      <xdr:col>11</xdr:col>
      <xdr:colOff>95250</xdr:colOff>
      <xdr:row>30</xdr:row>
      <xdr:rowOff>31751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F188A3-68B8-3F4E-BB40-409597749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000" y="47625"/>
          <a:ext cx="9048750" cy="6175376"/>
        </a:xfrm>
        <a:prstGeom prst="rect">
          <a:avLst/>
        </a:prstGeom>
      </xdr:spPr>
    </xdr:pic>
    <xdr:clientData/>
  </xdr:twoCellAnchor>
  <xdr:twoCellAnchor editAs="oneCell">
    <xdr:from>
      <xdr:col>12</xdr:col>
      <xdr:colOff>7125</xdr:colOff>
      <xdr:row>1</xdr:row>
      <xdr:rowOff>38874</xdr:rowOff>
    </xdr:from>
    <xdr:to>
      <xdr:col>17</xdr:col>
      <xdr:colOff>79375</xdr:colOff>
      <xdr:row>14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D3D31D6-81AF-3C45-8182-C22022A07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13125" y="245249"/>
          <a:ext cx="4199750" cy="2644001"/>
        </a:xfrm>
        <a:prstGeom prst="rect">
          <a:avLst/>
        </a:prstGeom>
      </xdr:spPr>
    </xdr:pic>
    <xdr:clientData/>
  </xdr:twoCellAnchor>
  <xdr:twoCellAnchor editAs="oneCell">
    <xdr:from>
      <xdr:col>12</xdr:col>
      <xdr:colOff>14249</xdr:colOff>
      <xdr:row>15</xdr:row>
      <xdr:rowOff>188875</xdr:rowOff>
    </xdr:from>
    <xdr:to>
      <xdr:col>26</xdr:col>
      <xdr:colOff>79374</xdr:colOff>
      <xdr:row>30</xdr:row>
      <xdr:rowOff>63500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AE3EEF4-D881-B74C-B66F-4AF0AD8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20249" y="3284500"/>
          <a:ext cx="11622125" cy="2970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12</xdr:col>
      <xdr:colOff>47625</xdr:colOff>
      <xdr:row>76</xdr:row>
      <xdr:rowOff>95250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67DD950-C84D-7744-A51E-7261A1A24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9080500"/>
          <a:ext cx="9128125" cy="6699250"/>
        </a:xfrm>
        <a:prstGeom prst="rect">
          <a:avLst/>
        </a:prstGeom>
      </xdr:spPr>
    </xdr:pic>
    <xdr:clientData/>
  </xdr:twoCellAnchor>
  <xdr:twoCellAnchor editAs="oneCell">
    <xdr:from>
      <xdr:col>13</xdr:col>
      <xdr:colOff>70625</xdr:colOff>
      <xdr:row>44</xdr:row>
      <xdr:rowOff>31750</xdr:rowOff>
    </xdr:from>
    <xdr:to>
      <xdr:col>26</xdr:col>
      <xdr:colOff>285750</xdr:colOff>
      <xdr:row>55</xdr:row>
      <xdr:rowOff>79375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37FC8A-5A08-9340-925E-C637A5DDA9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943" b="46808"/>
        <a:stretch/>
      </xdr:blipFill>
      <xdr:spPr>
        <a:xfrm>
          <a:off x="10802125" y="9112250"/>
          <a:ext cx="10946625" cy="2317750"/>
        </a:xfrm>
        <a:prstGeom prst="rect">
          <a:avLst/>
        </a:prstGeom>
      </xdr:spPr>
    </xdr:pic>
    <xdr:clientData/>
  </xdr:twoCellAnchor>
  <xdr:twoCellAnchor editAs="oneCell">
    <xdr:from>
      <xdr:col>2</xdr:col>
      <xdr:colOff>555626</xdr:colOff>
      <xdr:row>77</xdr:row>
      <xdr:rowOff>190500</xdr:rowOff>
    </xdr:from>
    <xdr:to>
      <xdr:col>10</xdr:col>
      <xdr:colOff>358776</xdr:colOff>
      <xdr:row>103</xdr:row>
      <xdr:rowOff>196850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1B14CF-5E31-7A44-861D-8A6F6AC5B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06626" y="16081375"/>
          <a:ext cx="6407150" cy="5372100"/>
        </a:xfrm>
        <a:prstGeom prst="rect">
          <a:avLst/>
        </a:prstGeom>
      </xdr:spPr>
    </xdr:pic>
    <xdr:clientData/>
  </xdr:twoCellAnchor>
  <xdr:twoCellAnchor>
    <xdr:from>
      <xdr:col>5</xdr:col>
      <xdr:colOff>333376</xdr:colOff>
      <xdr:row>77</xdr:row>
      <xdr:rowOff>190500</xdr:rowOff>
    </xdr:from>
    <xdr:to>
      <xdr:col>6</xdr:col>
      <xdr:colOff>1</xdr:colOff>
      <xdr:row>103</xdr:row>
      <xdr:rowOff>111125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76A8E8F-D9AB-F447-AC59-F474C069E37B}"/>
            </a:ext>
          </a:extLst>
        </xdr:cNvPr>
        <xdr:cNvSpPr/>
      </xdr:nvSpPr>
      <xdr:spPr>
        <a:xfrm>
          <a:off x="4460876" y="16081375"/>
          <a:ext cx="492125" cy="52863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485776</xdr:colOff>
      <xdr:row>45</xdr:row>
      <xdr:rowOff>73025</xdr:rowOff>
    </xdr:from>
    <xdr:to>
      <xdr:col>5</xdr:col>
      <xdr:colOff>571501</xdr:colOff>
      <xdr:row>76</xdr:row>
      <xdr:rowOff>79375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6949A3E-6827-F143-B929-79CE9D185BB0}"/>
            </a:ext>
          </a:extLst>
        </xdr:cNvPr>
        <xdr:cNvSpPr/>
      </xdr:nvSpPr>
      <xdr:spPr>
        <a:xfrm>
          <a:off x="3787776" y="9359900"/>
          <a:ext cx="911225" cy="64039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79376</xdr:colOff>
      <xdr:row>56</xdr:row>
      <xdr:rowOff>63500</xdr:rowOff>
    </xdr:from>
    <xdr:to>
      <xdr:col>18</xdr:col>
      <xdr:colOff>403226</xdr:colOff>
      <xdr:row>68</xdr:row>
      <xdr:rowOff>63500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3604B67-C43C-024B-BE60-EA1977AB73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8152"/>
        <a:stretch/>
      </xdr:blipFill>
      <xdr:spPr>
        <a:xfrm>
          <a:off x="10810876" y="11620500"/>
          <a:ext cx="4451350" cy="2476500"/>
        </a:xfrm>
        <a:prstGeom prst="rect">
          <a:avLst/>
        </a:prstGeom>
      </xdr:spPr>
    </xdr:pic>
    <xdr:clientData/>
  </xdr:twoCellAnchor>
  <xdr:twoCellAnchor editAs="oneCell">
    <xdr:from>
      <xdr:col>0</xdr:col>
      <xdr:colOff>317499</xdr:colOff>
      <xdr:row>108</xdr:row>
      <xdr:rowOff>190499</xdr:rowOff>
    </xdr:from>
    <xdr:to>
      <xdr:col>9</xdr:col>
      <xdr:colOff>809624</xdr:colOff>
      <xdr:row>131</xdr:row>
      <xdr:rowOff>155965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6770-F93D-374E-A0C5-93F0F7F6D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17499" y="21847341"/>
          <a:ext cx="8112125" cy="4577571"/>
        </a:xfrm>
        <a:prstGeom prst="rect">
          <a:avLst/>
        </a:prstGeom>
      </xdr:spPr>
    </xdr:pic>
    <xdr:clientData/>
  </xdr:twoCellAnchor>
  <xdr:twoCellAnchor editAs="oneCell">
    <xdr:from>
      <xdr:col>10</xdr:col>
      <xdr:colOff>490175</xdr:colOff>
      <xdr:row>107</xdr:row>
      <xdr:rowOff>178245</xdr:rowOff>
    </xdr:from>
    <xdr:to>
      <xdr:col>23</xdr:col>
      <xdr:colOff>393310</xdr:colOff>
      <xdr:row>131</xdr:row>
      <xdr:rowOff>162593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7CB0DE-BCA5-5B48-8FCB-9FFED2090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56842" y="21634561"/>
          <a:ext cx="10909801" cy="479697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147</xdr:row>
      <xdr:rowOff>0</xdr:rowOff>
    </xdr:from>
    <xdr:to>
      <xdr:col>17</xdr:col>
      <xdr:colOff>254000</xdr:colOff>
      <xdr:row>184</xdr:row>
      <xdr:rowOff>44562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676CC4E-42EB-ED40-BAE1-7798434AB8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25035"/>
        <a:stretch/>
      </xdr:blipFill>
      <xdr:spPr>
        <a:xfrm>
          <a:off x="1693333" y="29477368"/>
          <a:ext cx="12954000" cy="7464036"/>
        </a:xfrm>
        <a:prstGeom prst="rect">
          <a:avLst/>
        </a:prstGeom>
      </xdr:spPr>
    </xdr:pic>
    <xdr:clientData/>
  </xdr:twoCellAnchor>
  <xdr:twoCellAnchor editAs="oneCell">
    <xdr:from>
      <xdr:col>1</xdr:col>
      <xdr:colOff>623858</xdr:colOff>
      <xdr:row>187</xdr:row>
      <xdr:rowOff>1</xdr:rowOff>
    </xdr:from>
    <xdr:to>
      <xdr:col>17</xdr:col>
      <xdr:colOff>69292</xdr:colOff>
      <xdr:row>213</xdr:row>
      <xdr:rowOff>66842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D09FD61-4226-0743-A4DF-2F41F5B13D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b="48027"/>
        <a:stretch/>
      </xdr:blipFill>
      <xdr:spPr>
        <a:xfrm>
          <a:off x="1470525" y="37498422"/>
          <a:ext cx="12992100" cy="5280525"/>
        </a:xfrm>
        <a:prstGeom prst="rect">
          <a:avLst/>
        </a:prstGeom>
      </xdr:spPr>
    </xdr:pic>
    <xdr:clientData/>
  </xdr:twoCellAnchor>
  <xdr:twoCellAnchor>
    <xdr:from>
      <xdr:col>3</xdr:col>
      <xdr:colOff>690700</xdr:colOff>
      <xdr:row>147</xdr:row>
      <xdr:rowOff>111403</xdr:rowOff>
    </xdr:from>
    <xdr:to>
      <xdr:col>5</xdr:col>
      <xdr:colOff>289648</xdr:colOff>
      <xdr:row>173</xdr:row>
      <xdr:rowOff>32028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C7C97E6A-CCF5-B047-8AA1-73086288C195}"/>
            </a:ext>
          </a:extLst>
        </xdr:cNvPr>
        <xdr:cNvSpPr/>
      </xdr:nvSpPr>
      <xdr:spPr>
        <a:xfrm>
          <a:off x="3230700" y="29588771"/>
          <a:ext cx="1292281" cy="51343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776258</xdr:colOff>
      <xdr:row>187</xdr:row>
      <xdr:rowOff>152399</xdr:rowOff>
    </xdr:from>
    <xdr:to>
      <xdr:col>6</xdr:col>
      <xdr:colOff>334210</xdr:colOff>
      <xdr:row>213</xdr:row>
      <xdr:rowOff>73025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7D4B72F7-3C22-B94D-8461-718E47B94692}"/>
            </a:ext>
          </a:extLst>
        </xdr:cNvPr>
        <xdr:cNvSpPr/>
      </xdr:nvSpPr>
      <xdr:spPr>
        <a:xfrm>
          <a:off x="5009591" y="37650820"/>
          <a:ext cx="404619" cy="51343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579298</xdr:colOff>
      <xdr:row>215</xdr:row>
      <xdr:rowOff>66841</xdr:rowOff>
    </xdr:from>
    <xdr:to>
      <xdr:col>7</xdr:col>
      <xdr:colOff>534736</xdr:colOff>
      <xdr:row>228</xdr:row>
      <xdr:rowOff>66842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043AB5-2DF6-DD4B-ACDE-57415376E2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4841" t="72623" r="32918" b="1719"/>
        <a:stretch/>
      </xdr:blipFill>
      <xdr:spPr>
        <a:xfrm>
          <a:off x="2272631" y="43179999"/>
          <a:ext cx="4188772" cy="2606843"/>
        </a:xfrm>
        <a:prstGeom prst="rect">
          <a:avLst/>
        </a:prstGeom>
      </xdr:spPr>
    </xdr:pic>
    <xdr:clientData/>
  </xdr:twoCellAnchor>
  <xdr:twoCellAnchor editAs="oneCell">
    <xdr:from>
      <xdr:col>1</xdr:col>
      <xdr:colOff>311930</xdr:colOff>
      <xdr:row>236</xdr:row>
      <xdr:rowOff>89122</xdr:rowOff>
    </xdr:from>
    <xdr:to>
      <xdr:col>8</xdr:col>
      <xdr:colOff>760664</xdr:colOff>
      <xdr:row>261</xdr:row>
      <xdr:rowOff>155965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94A17EE-4774-8540-B721-601B0D71F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58597" y="47413333"/>
          <a:ext cx="6375400" cy="5080000"/>
        </a:xfrm>
        <a:prstGeom prst="rect">
          <a:avLst/>
        </a:prstGeom>
      </xdr:spPr>
    </xdr:pic>
    <xdr:clientData/>
  </xdr:twoCellAnchor>
  <xdr:twoCellAnchor editAs="oneCell">
    <xdr:from>
      <xdr:col>9</xdr:col>
      <xdr:colOff>668422</xdr:colOff>
      <xdr:row>238</xdr:row>
      <xdr:rowOff>155965</xdr:rowOff>
    </xdr:from>
    <xdr:to>
      <xdr:col>24</xdr:col>
      <xdr:colOff>389022</xdr:colOff>
      <xdr:row>260</xdr:row>
      <xdr:rowOff>151286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6D66B29-7AEB-6147-8A52-3E5529CD0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88422" y="47881228"/>
          <a:ext cx="12420600" cy="4406900"/>
        </a:xfrm>
        <a:prstGeom prst="rect">
          <a:avLst/>
        </a:prstGeom>
      </xdr:spPr>
    </xdr:pic>
    <xdr:clientData/>
  </xdr:twoCellAnchor>
  <xdr:twoCellAnchor>
    <xdr:from>
      <xdr:col>6</xdr:col>
      <xdr:colOff>245088</xdr:colOff>
      <xdr:row>236</xdr:row>
      <xdr:rowOff>44560</xdr:rowOff>
    </xdr:from>
    <xdr:to>
      <xdr:col>8</xdr:col>
      <xdr:colOff>200527</xdr:colOff>
      <xdr:row>261</xdr:row>
      <xdr:rowOff>165713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BE28483A-F4D9-294E-B776-B1F5BD444248}"/>
            </a:ext>
          </a:extLst>
        </xdr:cNvPr>
        <xdr:cNvSpPr/>
      </xdr:nvSpPr>
      <xdr:spPr>
        <a:xfrm>
          <a:off x="5325088" y="47368771"/>
          <a:ext cx="1648772" cy="51343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779824</xdr:colOff>
      <xdr:row>266</xdr:row>
      <xdr:rowOff>155965</xdr:rowOff>
    </xdr:from>
    <xdr:to>
      <xdr:col>9</xdr:col>
      <xdr:colOff>445614</xdr:colOff>
      <xdr:row>293</xdr:row>
      <xdr:rowOff>111403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B985F71-B513-2241-AEB5-AAB8FC9C13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" r="51268" b="46141"/>
        <a:stretch/>
      </xdr:blipFill>
      <xdr:spPr>
        <a:xfrm>
          <a:off x="779824" y="53495965"/>
          <a:ext cx="7285790" cy="5369649"/>
        </a:xfrm>
        <a:prstGeom prst="rect">
          <a:avLst/>
        </a:prstGeom>
      </xdr:spPr>
    </xdr:pic>
    <xdr:clientData/>
  </xdr:twoCellAnchor>
  <xdr:twoCellAnchor editAs="oneCell">
    <xdr:from>
      <xdr:col>9</xdr:col>
      <xdr:colOff>824384</xdr:colOff>
      <xdr:row>267</xdr:row>
      <xdr:rowOff>178245</xdr:rowOff>
    </xdr:from>
    <xdr:to>
      <xdr:col>20</xdr:col>
      <xdr:colOff>356492</xdr:colOff>
      <xdr:row>285</xdr:row>
      <xdr:rowOff>22280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BDE2865-00BA-C841-B3B8-9F30E8FF59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52439"/>
        <a:stretch/>
      </xdr:blipFill>
      <xdr:spPr>
        <a:xfrm>
          <a:off x="8444384" y="53718771"/>
          <a:ext cx="8845441" cy="3453509"/>
        </a:xfrm>
        <a:prstGeom prst="rect">
          <a:avLst/>
        </a:prstGeom>
      </xdr:spPr>
    </xdr:pic>
    <xdr:clientData/>
  </xdr:twoCellAnchor>
  <xdr:twoCellAnchor>
    <xdr:from>
      <xdr:col>3</xdr:col>
      <xdr:colOff>18715</xdr:colOff>
      <xdr:row>268</xdr:row>
      <xdr:rowOff>18715</xdr:rowOff>
    </xdr:from>
    <xdr:to>
      <xdr:col>5</xdr:col>
      <xdr:colOff>378771</xdr:colOff>
      <xdr:row>293</xdr:row>
      <xdr:rowOff>139867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EEFEC88C-CDE4-7041-804A-6614D44B8904}"/>
            </a:ext>
          </a:extLst>
        </xdr:cNvPr>
        <xdr:cNvSpPr/>
      </xdr:nvSpPr>
      <xdr:spPr>
        <a:xfrm>
          <a:off x="2558715" y="53759768"/>
          <a:ext cx="2053389" cy="51343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334211</xdr:colOff>
      <xdr:row>298</xdr:row>
      <xdr:rowOff>133684</xdr:rowOff>
    </xdr:from>
    <xdr:to>
      <xdr:col>9</xdr:col>
      <xdr:colOff>111404</xdr:colOff>
      <xdr:row>326</xdr:row>
      <xdr:rowOff>111403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144FDB3-7A4E-7944-AE67-28BF14FBCF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r="50405" b="46364"/>
        <a:stretch/>
      </xdr:blipFill>
      <xdr:spPr>
        <a:xfrm>
          <a:off x="1180878" y="59890526"/>
          <a:ext cx="6550526" cy="5592456"/>
        </a:xfrm>
        <a:prstGeom prst="rect">
          <a:avLst/>
        </a:prstGeom>
      </xdr:spPr>
    </xdr:pic>
    <xdr:clientData/>
  </xdr:twoCellAnchor>
  <xdr:twoCellAnchor editAs="oneCell">
    <xdr:from>
      <xdr:col>9</xdr:col>
      <xdr:colOff>798541</xdr:colOff>
      <xdr:row>299</xdr:row>
      <xdr:rowOff>66843</xdr:rowOff>
    </xdr:from>
    <xdr:to>
      <xdr:col>25</xdr:col>
      <xdr:colOff>459874</xdr:colOff>
      <xdr:row>323</xdr:row>
      <xdr:rowOff>62609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765025-6DC2-7849-8868-9FB4FADA4A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53884"/>
        <a:stretch/>
      </xdr:blipFill>
      <xdr:spPr>
        <a:xfrm>
          <a:off x="8418541" y="60024211"/>
          <a:ext cx="13208000" cy="4808398"/>
        </a:xfrm>
        <a:prstGeom prst="rect">
          <a:avLst/>
        </a:prstGeom>
      </xdr:spPr>
    </xdr:pic>
    <xdr:clientData/>
  </xdr:twoCellAnchor>
  <xdr:twoCellAnchor>
    <xdr:from>
      <xdr:col>3</xdr:col>
      <xdr:colOff>215677</xdr:colOff>
      <xdr:row>300</xdr:row>
      <xdr:rowOff>126553</xdr:rowOff>
    </xdr:from>
    <xdr:to>
      <xdr:col>5</xdr:col>
      <xdr:colOff>575733</xdr:colOff>
      <xdr:row>326</xdr:row>
      <xdr:rowOff>47179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613A6407-76D8-2A4B-919F-E92D2B1A6CE6}"/>
            </a:ext>
          </a:extLst>
        </xdr:cNvPr>
        <xdr:cNvSpPr/>
      </xdr:nvSpPr>
      <xdr:spPr>
        <a:xfrm>
          <a:off x="2755677" y="60284448"/>
          <a:ext cx="2053389" cy="51343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0</xdr:colOff>
      <xdr:row>333</xdr:row>
      <xdr:rowOff>0</xdr:rowOff>
    </xdr:from>
    <xdr:to>
      <xdr:col>17</xdr:col>
      <xdr:colOff>774700</xdr:colOff>
      <xdr:row>386</xdr:row>
      <xdr:rowOff>103605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F282919-902D-D04D-A01A-A950A13BE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93333" y="66775263"/>
          <a:ext cx="13474700" cy="10731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130"/>
  <sheetViews>
    <sheetView tabSelected="1" zoomScale="77" zoomScaleNormal="77" workbookViewId="0">
      <pane ySplit="1" topLeftCell="A2" activePane="bottomLeft" state="frozen"/>
      <selection pane="bottomLeft" activeCell="T43" sqref="T43"/>
    </sheetView>
  </sheetViews>
  <sheetFormatPr baseColWidth="10" defaultColWidth="11.1640625" defaultRowHeight="16" x14ac:dyDescent="0.2"/>
  <cols>
    <col min="1" max="3" width="11.1640625" style="18"/>
    <col min="4" max="4" width="12.6640625" style="18" customWidth="1"/>
    <col min="5" max="5" width="9.33203125" style="18" customWidth="1"/>
    <col min="6" max="6" width="8.1640625" style="18" customWidth="1"/>
    <col min="7" max="7" width="14.83203125" style="18" customWidth="1"/>
    <col min="8" max="8" width="13.1640625" style="18" customWidth="1"/>
    <col min="9" max="9" width="13.1640625" style="24" customWidth="1"/>
    <col min="10" max="10" width="14" style="18" customWidth="1"/>
    <col min="11" max="12" width="11.1640625" style="18"/>
    <col min="13" max="16" width="16.83203125" style="18" customWidth="1"/>
    <col min="17" max="17" width="11.1640625" style="18"/>
    <col min="18" max="18" width="13.33203125" style="18" bestFit="1" customWidth="1"/>
    <col min="19" max="19" width="19.6640625" style="18" customWidth="1"/>
    <col min="20" max="20" width="20.33203125" style="18" customWidth="1"/>
    <col min="21" max="21" width="15.83203125" style="18" customWidth="1"/>
    <col min="22" max="22" width="15.1640625" style="18" customWidth="1"/>
    <col min="23" max="16384" width="11.1640625" style="18"/>
  </cols>
  <sheetData>
    <row r="1" spans="1:24" s="9" customFormat="1" ht="34" x14ac:dyDescent="0.2">
      <c r="A1" s="8" t="s">
        <v>0</v>
      </c>
      <c r="B1" s="8" t="s">
        <v>1</v>
      </c>
      <c r="C1" s="8" t="s">
        <v>2</v>
      </c>
      <c r="D1" s="8" t="s">
        <v>3</v>
      </c>
      <c r="E1" s="8" t="s">
        <v>4</v>
      </c>
      <c r="F1" s="8" t="s">
        <v>9</v>
      </c>
      <c r="G1" s="8" t="s">
        <v>10</v>
      </c>
      <c r="H1" s="8" t="s">
        <v>11</v>
      </c>
      <c r="I1" s="14" t="s">
        <v>53</v>
      </c>
      <c r="J1" s="8" t="s">
        <v>13</v>
      </c>
      <c r="K1" s="8" t="s">
        <v>12</v>
      </c>
      <c r="L1" s="8" t="s">
        <v>14</v>
      </c>
      <c r="M1" s="8" t="s">
        <v>23</v>
      </c>
      <c r="N1" s="8" t="s">
        <v>24</v>
      </c>
      <c r="O1" s="8" t="s">
        <v>53</v>
      </c>
      <c r="P1" s="8" t="s">
        <v>24</v>
      </c>
      <c r="Q1" s="8" t="s">
        <v>18</v>
      </c>
      <c r="R1" s="8" t="s">
        <v>19</v>
      </c>
      <c r="S1" s="8" t="s">
        <v>20</v>
      </c>
      <c r="T1" s="8" t="s">
        <v>21</v>
      </c>
      <c r="U1" s="8" t="s">
        <v>25</v>
      </c>
      <c r="V1" s="8" t="s">
        <v>26</v>
      </c>
      <c r="X1" s="9" t="s">
        <v>44</v>
      </c>
    </row>
    <row r="2" spans="1:24" x14ac:dyDescent="0.2">
      <c r="A2" s="3" t="s">
        <v>54</v>
      </c>
      <c r="B2" s="3" t="s">
        <v>41</v>
      </c>
      <c r="C2" s="10" t="s">
        <v>58</v>
      </c>
      <c r="D2" s="3" t="s">
        <v>59</v>
      </c>
      <c r="E2" s="3" t="s">
        <v>5</v>
      </c>
      <c r="F2" s="4">
        <v>16.25</v>
      </c>
      <c r="G2" s="3">
        <v>17</v>
      </c>
      <c r="H2" s="3">
        <v>3684.69</v>
      </c>
      <c r="I2" s="4">
        <v>4</v>
      </c>
      <c r="J2" s="4">
        <f t="shared" ref="J2:J25" si="0">(H2*I2*40)/1000</f>
        <v>589.55039999999997</v>
      </c>
      <c r="K2" s="4">
        <f t="shared" ref="K2:K25" si="1">0.25*J2</f>
        <v>147.38759999999999</v>
      </c>
      <c r="L2" s="3">
        <v>15</v>
      </c>
      <c r="M2" s="3">
        <v>418</v>
      </c>
      <c r="N2" s="3">
        <v>5759.83</v>
      </c>
      <c r="O2" s="4">
        <v>3</v>
      </c>
      <c r="P2" s="11">
        <f t="shared" ref="P2:P25" si="2">N2*O2</f>
        <v>17279.489999999998</v>
      </c>
      <c r="Q2" s="36" t="s">
        <v>69</v>
      </c>
      <c r="R2" s="36" t="s">
        <v>70</v>
      </c>
      <c r="S2" s="36" t="s">
        <v>71</v>
      </c>
      <c r="T2" s="36" t="s">
        <v>72</v>
      </c>
      <c r="U2" s="12">
        <v>90</v>
      </c>
      <c r="V2" s="12">
        <f t="shared" ref="V2:V25" si="3">((U2/100)*5000*60000)</f>
        <v>270000000</v>
      </c>
    </row>
    <row r="3" spans="1:24" x14ac:dyDescent="0.2">
      <c r="A3" s="3" t="s">
        <v>55</v>
      </c>
      <c r="B3" s="3" t="s">
        <v>41</v>
      </c>
      <c r="C3" s="10" t="s">
        <v>58</v>
      </c>
      <c r="D3" s="3" t="s">
        <v>59</v>
      </c>
      <c r="E3" s="3" t="s">
        <v>6</v>
      </c>
      <c r="F3" s="4">
        <v>16.260000000000002</v>
      </c>
      <c r="G3" s="3">
        <v>17</v>
      </c>
      <c r="H3" s="3">
        <v>3868.46</v>
      </c>
      <c r="I3" s="4">
        <v>4</v>
      </c>
      <c r="J3" s="17">
        <f t="shared" si="0"/>
        <v>618.95359999999994</v>
      </c>
      <c r="K3" s="17">
        <f t="shared" si="1"/>
        <v>154.73839999999998</v>
      </c>
      <c r="L3" s="3">
        <v>15</v>
      </c>
      <c r="M3" s="3">
        <v>432</v>
      </c>
      <c r="N3" s="3">
        <v>12120.67</v>
      </c>
      <c r="O3" s="4">
        <v>3</v>
      </c>
      <c r="P3" s="3">
        <f t="shared" si="2"/>
        <v>36362.01</v>
      </c>
      <c r="Q3" s="36" t="s">
        <v>73</v>
      </c>
      <c r="R3" s="36" t="s">
        <v>74</v>
      </c>
      <c r="S3" s="36" t="s">
        <v>75</v>
      </c>
      <c r="T3" s="36" t="s">
        <v>76</v>
      </c>
      <c r="U3" s="3">
        <v>90</v>
      </c>
      <c r="V3" s="12">
        <f t="shared" si="3"/>
        <v>270000000</v>
      </c>
    </row>
    <row r="4" spans="1:24" x14ac:dyDescent="0.2">
      <c r="A4" s="3" t="s">
        <v>56</v>
      </c>
      <c r="B4" s="3" t="s">
        <v>41</v>
      </c>
      <c r="C4" s="10" t="s">
        <v>58</v>
      </c>
      <c r="D4" s="3" t="s">
        <v>59</v>
      </c>
      <c r="E4" s="3" t="s">
        <v>7</v>
      </c>
      <c r="F4" s="4">
        <v>17.309999999999999</v>
      </c>
      <c r="G4" s="3">
        <v>17</v>
      </c>
      <c r="H4" s="3">
        <v>1984.42</v>
      </c>
      <c r="I4" s="4">
        <v>4</v>
      </c>
      <c r="J4" s="17">
        <f t="shared" si="0"/>
        <v>317.50720000000001</v>
      </c>
      <c r="K4" s="17">
        <f t="shared" si="1"/>
        <v>79.376800000000003</v>
      </c>
      <c r="L4" s="3">
        <v>16</v>
      </c>
      <c r="M4" s="3">
        <v>434</v>
      </c>
      <c r="N4" s="3">
        <v>3697.71</v>
      </c>
      <c r="O4" s="4">
        <v>3</v>
      </c>
      <c r="P4" s="3">
        <f t="shared" si="2"/>
        <v>11093.130000000001</v>
      </c>
      <c r="Q4" s="36" t="s">
        <v>77</v>
      </c>
      <c r="R4" s="36" t="s">
        <v>78</v>
      </c>
      <c r="S4" s="36" t="s">
        <v>79</v>
      </c>
      <c r="T4" s="36" t="s">
        <v>80</v>
      </c>
      <c r="U4" s="3">
        <v>70</v>
      </c>
      <c r="V4" s="12">
        <f t="shared" si="3"/>
        <v>210000000</v>
      </c>
    </row>
    <row r="5" spans="1:24" x14ac:dyDescent="0.2">
      <c r="A5" s="3" t="s">
        <v>57</v>
      </c>
      <c r="B5" s="3" t="s">
        <v>41</v>
      </c>
      <c r="C5" s="10" t="s">
        <v>58</v>
      </c>
      <c r="D5" s="3" t="s">
        <v>59</v>
      </c>
      <c r="E5" s="3" t="s">
        <v>8</v>
      </c>
      <c r="F5" s="4">
        <v>16.95</v>
      </c>
      <c r="G5" s="3">
        <v>17</v>
      </c>
      <c r="H5" s="3">
        <v>1560.72</v>
      </c>
      <c r="I5" s="4">
        <v>4</v>
      </c>
      <c r="J5" s="17">
        <f t="shared" si="0"/>
        <v>249.71520000000001</v>
      </c>
      <c r="K5" s="17">
        <f t="shared" si="1"/>
        <v>62.428800000000003</v>
      </c>
      <c r="L5" s="3">
        <v>16</v>
      </c>
      <c r="M5" s="3">
        <v>405</v>
      </c>
      <c r="N5" s="3">
        <v>6770.66</v>
      </c>
      <c r="O5" s="4">
        <v>3</v>
      </c>
      <c r="P5" s="3">
        <f t="shared" si="2"/>
        <v>20311.98</v>
      </c>
      <c r="Q5" s="36" t="s">
        <v>81</v>
      </c>
      <c r="R5" s="36" t="s">
        <v>82</v>
      </c>
      <c r="S5" s="36" t="s">
        <v>83</v>
      </c>
      <c r="T5" s="36" t="s">
        <v>84</v>
      </c>
      <c r="U5" s="3">
        <v>65</v>
      </c>
      <c r="V5" s="12">
        <f t="shared" si="3"/>
        <v>195000000</v>
      </c>
    </row>
    <row r="6" spans="1:24" x14ac:dyDescent="0.2">
      <c r="A6" s="12" t="s">
        <v>86</v>
      </c>
      <c r="B6" s="12" t="s">
        <v>41</v>
      </c>
      <c r="C6" s="23" t="s">
        <v>90</v>
      </c>
      <c r="D6" s="12" t="s">
        <v>91</v>
      </c>
      <c r="E6" s="12" t="s">
        <v>5</v>
      </c>
      <c r="F6" s="17">
        <v>16.11</v>
      </c>
      <c r="G6" s="12">
        <v>16</v>
      </c>
      <c r="H6" s="12">
        <v>4208.1099999999997</v>
      </c>
      <c r="I6" s="4">
        <v>3</v>
      </c>
      <c r="J6" s="17">
        <f t="shared" si="0"/>
        <v>504.97319999999996</v>
      </c>
      <c r="K6" s="17">
        <f t="shared" si="1"/>
        <v>126.24329999999999</v>
      </c>
      <c r="L6" s="3">
        <v>15</v>
      </c>
      <c r="M6" s="3">
        <v>455</v>
      </c>
      <c r="N6" s="3">
        <v>3504.81</v>
      </c>
      <c r="O6" s="25">
        <v>5</v>
      </c>
      <c r="P6" s="3">
        <f>N6*O6</f>
        <v>17524.05</v>
      </c>
      <c r="Q6" s="36" t="s">
        <v>92</v>
      </c>
      <c r="R6" s="36" t="s">
        <v>102</v>
      </c>
      <c r="S6" s="36" t="s">
        <v>103</v>
      </c>
      <c r="T6" s="36" t="s">
        <v>104</v>
      </c>
      <c r="U6" s="3">
        <v>100</v>
      </c>
      <c r="V6" s="3">
        <f t="shared" si="3"/>
        <v>300000000</v>
      </c>
    </row>
    <row r="7" spans="1:24" x14ac:dyDescent="0.2">
      <c r="A7" s="12" t="s">
        <v>87</v>
      </c>
      <c r="B7" s="12" t="s">
        <v>41</v>
      </c>
      <c r="C7" s="23" t="s">
        <v>90</v>
      </c>
      <c r="D7" s="12" t="s">
        <v>91</v>
      </c>
      <c r="E7" s="12" t="s">
        <v>6</v>
      </c>
      <c r="F7" s="17">
        <v>15.8</v>
      </c>
      <c r="G7" s="12">
        <v>16</v>
      </c>
      <c r="H7" s="12">
        <v>3968.77</v>
      </c>
      <c r="I7" s="4">
        <v>3</v>
      </c>
      <c r="J7" s="17">
        <f t="shared" si="0"/>
        <v>476.25239999999997</v>
      </c>
      <c r="K7" s="17">
        <f t="shared" si="1"/>
        <v>119.06309999999999</v>
      </c>
      <c r="L7" s="3">
        <v>15</v>
      </c>
      <c r="M7" s="3">
        <v>461</v>
      </c>
      <c r="N7" s="3">
        <v>3461.84</v>
      </c>
      <c r="O7" s="25">
        <v>5</v>
      </c>
      <c r="P7" s="3">
        <f t="shared" si="2"/>
        <v>17309.2</v>
      </c>
      <c r="Q7" s="36" t="s">
        <v>93</v>
      </c>
      <c r="R7" s="36" t="s">
        <v>105</v>
      </c>
      <c r="S7" s="36" t="s">
        <v>106</v>
      </c>
      <c r="T7" s="36" t="s">
        <v>107</v>
      </c>
      <c r="U7" s="3">
        <v>100</v>
      </c>
      <c r="V7" s="3">
        <f t="shared" si="3"/>
        <v>300000000</v>
      </c>
    </row>
    <row r="8" spans="1:24" x14ac:dyDescent="0.2">
      <c r="A8" s="12" t="s">
        <v>88</v>
      </c>
      <c r="B8" s="12" t="s">
        <v>41</v>
      </c>
      <c r="C8" s="23" t="s">
        <v>90</v>
      </c>
      <c r="D8" s="12" t="s">
        <v>91</v>
      </c>
      <c r="E8" s="12" t="s">
        <v>7</v>
      </c>
      <c r="F8" s="17">
        <v>16.46</v>
      </c>
      <c r="G8" s="12">
        <v>16</v>
      </c>
      <c r="H8" s="12">
        <v>2638.25</v>
      </c>
      <c r="I8" s="4">
        <v>3</v>
      </c>
      <c r="J8" s="17">
        <f t="shared" si="0"/>
        <v>316.58999999999997</v>
      </c>
      <c r="K8" s="17">
        <f t="shared" si="1"/>
        <v>79.147499999999994</v>
      </c>
      <c r="L8" s="3">
        <v>15</v>
      </c>
      <c r="M8" s="3">
        <v>437</v>
      </c>
      <c r="N8" s="3">
        <v>4714.5</v>
      </c>
      <c r="O8" s="25">
        <v>5</v>
      </c>
      <c r="P8" s="3">
        <f t="shared" si="2"/>
        <v>23572.5</v>
      </c>
      <c r="Q8" s="36" t="s">
        <v>94</v>
      </c>
      <c r="R8" s="36" t="s">
        <v>96</v>
      </c>
      <c r="S8" s="36" t="s">
        <v>97</v>
      </c>
      <c r="T8" s="36" t="s">
        <v>98</v>
      </c>
      <c r="U8" s="3">
        <v>90</v>
      </c>
      <c r="V8" s="3">
        <f t="shared" si="3"/>
        <v>270000000</v>
      </c>
    </row>
    <row r="9" spans="1:24" x14ac:dyDescent="0.2">
      <c r="A9" s="12" t="s">
        <v>89</v>
      </c>
      <c r="B9" s="12" t="s">
        <v>41</v>
      </c>
      <c r="C9" s="23" t="s">
        <v>90</v>
      </c>
      <c r="D9" s="12" t="s">
        <v>91</v>
      </c>
      <c r="E9" s="12" t="s">
        <v>8</v>
      </c>
      <c r="F9" s="17">
        <v>15.82</v>
      </c>
      <c r="G9" s="12">
        <v>16</v>
      </c>
      <c r="H9" s="12">
        <v>4557.1400000000003</v>
      </c>
      <c r="I9" s="4">
        <v>3</v>
      </c>
      <c r="J9" s="17">
        <f t="shared" si="0"/>
        <v>546.85680000000002</v>
      </c>
      <c r="K9" s="17">
        <f t="shared" si="1"/>
        <v>136.71420000000001</v>
      </c>
      <c r="L9" s="3">
        <v>15</v>
      </c>
      <c r="M9" s="3">
        <v>478</v>
      </c>
      <c r="N9" s="3">
        <v>4142.34</v>
      </c>
      <c r="O9" s="25">
        <v>5</v>
      </c>
      <c r="P9" s="3">
        <f t="shared" si="2"/>
        <v>20711.7</v>
      </c>
      <c r="Q9" s="36" t="s">
        <v>95</v>
      </c>
      <c r="R9" s="36" t="s">
        <v>99</v>
      </c>
      <c r="S9" s="36" t="s">
        <v>100</v>
      </c>
      <c r="T9" s="36" t="s">
        <v>101</v>
      </c>
      <c r="U9" s="3">
        <v>90</v>
      </c>
      <c r="V9" s="3">
        <f t="shared" si="3"/>
        <v>270000000</v>
      </c>
    </row>
    <row r="10" spans="1:24" x14ac:dyDescent="0.2">
      <c r="A10" s="12" t="s">
        <v>108</v>
      </c>
      <c r="B10" s="3" t="s">
        <v>41</v>
      </c>
      <c r="C10" s="3" t="s">
        <v>112</v>
      </c>
      <c r="D10" s="3" t="s">
        <v>113</v>
      </c>
      <c r="E10" s="12" t="s">
        <v>5</v>
      </c>
      <c r="F10" s="4">
        <v>16.53</v>
      </c>
      <c r="G10" s="3">
        <v>16</v>
      </c>
      <c r="H10" s="3">
        <v>2708.48</v>
      </c>
      <c r="I10" s="4">
        <v>3</v>
      </c>
      <c r="J10" s="3">
        <f t="shared" si="0"/>
        <v>325.01760000000002</v>
      </c>
      <c r="K10" s="3">
        <f t="shared" si="1"/>
        <v>81.254400000000004</v>
      </c>
      <c r="L10" s="3">
        <v>16</v>
      </c>
      <c r="M10" s="3">
        <v>475</v>
      </c>
      <c r="N10" s="3">
        <v>2243.56</v>
      </c>
      <c r="O10" s="25">
        <v>5</v>
      </c>
      <c r="P10" s="3">
        <f t="shared" si="2"/>
        <v>11217.8</v>
      </c>
      <c r="Q10" s="36" t="s">
        <v>114</v>
      </c>
      <c r="R10" s="36" t="s">
        <v>121</v>
      </c>
      <c r="S10" s="36" t="s">
        <v>122</v>
      </c>
      <c r="T10" s="36" t="s">
        <v>123</v>
      </c>
      <c r="U10" s="3">
        <v>80</v>
      </c>
      <c r="V10" s="3">
        <f t="shared" si="3"/>
        <v>240000000</v>
      </c>
    </row>
    <row r="11" spans="1:24" x14ac:dyDescent="0.2">
      <c r="A11" s="3" t="s">
        <v>109</v>
      </c>
      <c r="B11" s="3" t="s">
        <v>41</v>
      </c>
      <c r="C11" s="3" t="s">
        <v>112</v>
      </c>
      <c r="D11" s="3" t="s">
        <v>113</v>
      </c>
      <c r="E11" s="12" t="s">
        <v>6</v>
      </c>
      <c r="F11" s="4">
        <v>16.3</v>
      </c>
      <c r="G11" s="3">
        <v>16</v>
      </c>
      <c r="H11" s="3">
        <v>2957.79</v>
      </c>
      <c r="I11" s="4">
        <v>3</v>
      </c>
      <c r="J11" s="3">
        <f t="shared" si="0"/>
        <v>354.93479999999994</v>
      </c>
      <c r="K11" s="3">
        <f t="shared" si="1"/>
        <v>88.733699999999985</v>
      </c>
      <c r="L11" s="3">
        <v>16</v>
      </c>
      <c r="M11" s="3">
        <v>476</v>
      </c>
      <c r="N11" s="3">
        <v>2418.21</v>
      </c>
      <c r="O11" s="25">
        <v>5</v>
      </c>
      <c r="P11" s="3">
        <f t="shared" si="2"/>
        <v>12091.05</v>
      </c>
      <c r="Q11" s="36" t="s">
        <v>115</v>
      </c>
      <c r="R11" s="36" t="s">
        <v>124</v>
      </c>
      <c r="S11" s="36" t="s">
        <v>125</v>
      </c>
      <c r="T11" s="36" t="s">
        <v>126</v>
      </c>
      <c r="U11" s="3">
        <v>85</v>
      </c>
      <c r="V11" s="3">
        <f t="shared" si="3"/>
        <v>255000000</v>
      </c>
    </row>
    <row r="12" spans="1:24" x14ac:dyDescent="0.2">
      <c r="A12" s="3" t="s">
        <v>110</v>
      </c>
      <c r="B12" s="3" t="s">
        <v>41</v>
      </c>
      <c r="C12" s="3" t="s">
        <v>112</v>
      </c>
      <c r="D12" s="3" t="s">
        <v>113</v>
      </c>
      <c r="E12" s="12" t="s">
        <v>7</v>
      </c>
      <c r="F12" s="4">
        <v>16.25</v>
      </c>
      <c r="G12" s="3">
        <v>16</v>
      </c>
      <c r="H12" s="3">
        <v>4241.93</v>
      </c>
      <c r="I12" s="4">
        <v>3</v>
      </c>
      <c r="J12" s="3">
        <f t="shared" si="0"/>
        <v>509.03160000000003</v>
      </c>
      <c r="K12" s="3">
        <f t="shared" si="1"/>
        <v>127.25790000000001</v>
      </c>
      <c r="L12" s="3">
        <v>16</v>
      </c>
      <c r="M12" s="3">
        <v>476</v>
      </c>
      <c r="N12" s="3">
        <v>2473.1799999999998</v>
      </c>
      <c r="O12" s="25">
        <v>5</v>
      </c>
      <c r="P12" s="3">
        <f t="shared" si="2"/>
        <v>12365.9</v>
      </c>
      <c r="Q12" s="36" t="s">
        <v>116</v>
      </c>
      <c r="R12" s="36" t="s">
        <v>127</v>
      </c>
      <c r="S12" s="36" t="s">
        <v>128</v>
      </c>
      <c r="T12" s="36" t="s">
        <v>129</v>
      </c>
      <c r="U12" s="3">
        <v>95</v>
      </c>
      <c r="V12" s="3">
        <f t="shared" si="3"/>
        <v>285000000</v>
      </c>
    </row>
    <row r="13" spans="1:24" x14ac:dyDescent="0.2">
      <c r="A13" s="3" t="s">
        <v>111</v>
      </c>
      <c r="B13" s="3" t="s">
        <v>41</v>
      </c>
      <c r="C13" s="3" t="s">
        <v>58</v>
      </c>
      <c r="D13" s="3" t="s">
        <v>113</v>
      </c>
      <c r="E13" s="12" t="s">
        <v>8</v>
      </c>
      <c r="F13" s="4">
        <v>16.8</v>
      </c>
      <c r="G13" s="3">
        <v>16</v>
      </c>
      <c r="H13" s="3">
        <v>2778.77</v>
      </c>
      <c r="I13" s="4">
        <v>3</v>
      </c>
      <c r="J13" s="3">
        <f t="shared" si="0"/>
        <v>333.45239999999995</v>
      </c>
      <c r="K13" s="3">
        <f t="shared" si="1"/>
        <v>83.363099999999989</v>
      </c>
      <c r="L13" s="3">
        <v>16</v>
      </c>
      <c r="M13" s="3">
        <v>487</v>
      </c>
      <c r="N13" s="3">
        <v>1445.43</v>
      </c>
      <c r="O13" s="25">
        <v>5</v>
      </c>
      <c r="P13" s="3">
        <f t="shared" si="2"/>
        <v>7227.1500000000005</v>
      </c>
      <c r="Q13" s="36" t="s">
        <v>117</v>
      </c>
      <c r="R13" s="36" t="s">
        <v>118</v>
      </c>
      <c r="S13" s="36" t="s">
        <v>119</v>
      </c>
      <c r="T13" s="36" t="s">
        <v>120</v>
      </c>
      <c r="U13" s="3">
        <v>85</v>
      </c>
      <c r="V13" s="3">
        <f t="shared" si="3"/>
        <v>255000000</v>
      </c>
    </row>
    <row r="14" spans="1:24" x14ac:dyDescent="0.2">
      <c r="A14" s="3" t="s">
        <v>132</v>
      </c>
      <c r="B14" s="3" t="s">
        <v>41</v>
      </c>
      <c r="C14" s="3" t="s">
        <v>131</v>
      </c>
      <c r="D14" s="3" t="s">
        <v>136</v>
      </c>
      <c r="E14" s="3" t="s">
        <v>5</v>
      </c>
      <c r="F14" s="4">
        <v>15.84</v>
      </c>
      <c r="G14" s="3">
        <v>16</v>
      </c>
      <c r="H14" s="3">
        <v>3954.88</v>
      </c>
      <c r="I14" s="4">
        <v>5</v>
      </c>
      <c r="J14" s="3">
        <f t="shared" si="0"/>
        <v>790.976</v>
      </c>
      <c r="K14" s="3">
        <f t="shared" si="1"/>
        <v>197.744</v>
      </c>
      <c r="L14" s="3">
        <v>15</v>
      </c>
      <c r="M14" s="3">
        <v>495</v>
      </c>
      <c r="N14" s="3">
        <v>974.84</v>
      </c>
      <c r="O14" s="25">
        <v>5</v>
      </c>
      <c r="P14" s="3">
        <f t="shared" si="2"/>
        <v>4874.2</v>
      </c>
      <c r="Q14" s="36" t="s">
        <v>141</v>
      </c>
      <c r="R14" s="36" t="s">
        <v>142</v>
      </c>
      <c r="S14" s="36" t="s">
        <v>143</v>
      </c>
      <c r="T14" s="36" t="s">
        <v>144</v>
      </c>
      <c r="U14" s="3">
        <v>95</v>
      </c>
      <c r="V14" s="3">
        <f t="shared" si="3"/>
        <v>285000000</v>
      </c>
    </row>
    <row r="15" spans="1:24" x14ac:dyDescent="0.2">
      <c r="A15" s="3" t="s">
        <v>133</v>
      </c>
      <c r="B15" s="3" t="s">
        <v>41</v>
      </c>
      <c r="C15" s="3" t="s">
        <v>131</v>
      </c>
      <c r="D15" s="3" t="s">
        <v>136</v>
      </c>
      <c r="E15" s="3" t="s">
        <v>6</v>
      </c>
      <c r="F15" s="4">
        <v>16.75</v>
      </c>
      <c r="G15" s="3">
        <v>17</v>
      </c>
      <c r="H15" s="3">
        <v>2107.08</v>
      </c>
      <c r="I15" s="4">
        <v>5</v>
      </c>
      <c r="J15" s="3">
        <f t="shared" si="0"/>
        <v>421.416</v>
      </c>
      <c r="K15" s="3">
        <f t="shared" si="1"/>
        <v>105.354</v>
      </c>
      <c r="L15" s="3">
        <v>16</v>
      </c>
      <c r="M15" s="3">
        <v>442</v>
      </c>
      <c r="N15" s="3">
        <v>2704.15</v>
      </c>
      <c r="O15" s="25">
        <v>5</v>
      </c>
      <c r="P15" s="3">
        <f t="shared" si="2"/>
        <v>13520.75</v>
      </c>
      <c r="Q15" s="36" t="s">
        <v>145</v>
      </c>
      <c r="R15" s="36" t="s">
        <v>146</v>
      </c>
      <c r="S15" s="36" t="s">
        <v>147</v>
      </c>
      <c r="T15" s="36" t="s">
        <v>148</v>
      </c>
      <c r="U15" s="3">
        <v>95</v>
      </c>
      <c r="V15" s="3">
        <f t="shared" si="3"/>
        <v>285000000</v>
      </c>
    </row>
    <row r="16" spans="1:24" x14ac:dyDescent="0.2">
      <c r="A16" s="3" t="s">
        <v>134</v>
      </c>
      <c r="B16" s="3" t="s">
        <v>41</v>
      </c>
      <c r="C16" s="3" t="s">
        <v>131</v>
      </c>
      <c r="D16" s="3" t="s">
        <v>136</v>
      </c>
      <c r="E16" s="3" t="s">
        <v>7</v>
      </c>
      <c r="F16" s="4">
        <v>16.420000000000002</v>
      </c>
      <c r="G16" s="3">
        <v>17</v>
      </c>
      <c r="H16" s="3">
        <v>3356.35</v>
      </c>
      <c r="I16" s="4">
        <v>5</v>
      </c>
      <c r="J16" s="3">
        <f t="shared" si="0"/>
        <v>671.27</v>
      </c>
      <c r="K16" s="3">
        <f t="shared" si="1"/>
        <v>167.8175</v>
      </c>
      <c r="L16" s="3">
        <v>15</v>
      </c>
      <c r="M16" s="3">
        <v>476</v>
      </c>
      <c r="N16" s="3">
        <v>845.95</v>
      </c>
      <c r="O16" s="25">
        <v>5</v>
      </c>
      <c r="P16" s="3">
        <f t="shared" si="2"/>
        <v>4229.75</v>
      </c>
      <c r="Q16" s="36" t="s">
        <v>149</v>
      </c>
      <c r="R16" s="36" t="s">
        <v>150</v>
      </c>
      <c r="S16" s="36" t="s">
        <v>151</v>
      </c>
      <c r="T16" s="36" t="s">
        <v>152</v>
      </c>
      <c r="U16" s="3">
        <v>90</v>
      </c>
      <c r="V16" s="3">
        <f t="shared" si="3"/>
        <v>270000000</v>
      </c>
    </row>
    <row r="17" spans="1:22" x14ac:dyDescent="0.2">
      <c r="A17" s="3" t="s">
        <v>135</v>
      </c>
      <c r="B17" s="3" t="s">
        <v>41</v>
      </c>
      <c r="C17" s="3" t="s">
        <v>131</v>
      </c>
      <c r="D17" s="3" t="s">
        <v>136</v>
      </c>
      <c r="E17" s="3" t="s">
        <v>8</v>
      </c>
      <c r="F17" s="4">
        <v>16.510000000000002</v>
      </c>
      <c r="G17" s="3">
        <v>17</v>
      </c>
      <c r="H17" s="3">
        <v>3307.12</v>
      </c>
      <c r="I17" s="4">
        <v>5</v>
      </c>
      <c r="J17" s="3">
        <f t="shared" si="0"/>
        <v>661.42399999999998</v>
      </c>
      <c r="K17" s="3">
        <f t="shared" si="1"/>
        <v>165.35599999999999</v>
      </c>
      <c r="L17" s="3">
        <v>15</v>
      </c>
      <c r="M17" s="3">
        <v>478</v>
      </c>
      <c r="N17" s="3">
        <v>1158.99</v>
      </c>
      <c r="O17" s="25">
        <v>5</v>
      </c>
      <c r="P17" s="3">
        <f t="shared" si="2"/>
        <v>5794.95</v>
      </c>
      <c r="Q17" s="36" t="s">
        <v>153</v>
      </c>
      <c r="R17" s="36" t="s">
        <v>154</v>
      </c>
      <c r="S17" s="36" t="s">
        <v>155</v>
      </c>
      <c r="T17" s="36" t="s">
        <v>156</v>
      </c>
      <c r="U17" s="3">
        <v>95</v>
      </c>
      <c r="V17" s="3">
        <f t="shared" si="3"/>
        <v>285000000</v>
      </c>
    </row>
    <row r="18" spans="1:22" s="32" customFormat="1" x14ac:dyDescent="0.2">
      <c r="A18" s="30" t="s">
        <v>157</v>
      </c>
      <c r="B18" s="30" t="s">
        <v>41</v>
      </c>
      <c r="C18" s="30" t="s">
        <v>161</v>
      </c>
      <c r="D18" s="30" t="s">
        <v>162</v>
      </c>
      <c r="E18" s="30" t="s">
        <v>5</v>
      </c>
      <c r="F18" s="31">
        <v>16.670000000000002</v>
      </c>
      <c r="G18" s="30">
        <v>17</v>
      </c>
      <c r="H18" s="30">
        <v>2303.86</v>
      </c>
      <c r="I18" s="31">
        <v>4</v>
      </c>
      <c r="J18" s="30">
        <f t="shared" si="0"/>
        <v>368.61760000000004</v>
      </c>
      <c r="K18" s="30">
        <f t="shared" si="1"/>
        <v>92.15440000000001</v>
      </c>
      <c r="L18" s="30">
        <v>16</v>
      </c>
      <c r="M18" s="30">
        <v>488</v>
      </c>
      <c r="N18" s="30">
        <v>1331.67</v>
      </c>
      <c r="O18" s="33">
        <v>10</v>
      </c>
      <c r="P18" s="30">
        <f t="shared" si="2"/>
        <v>13316.7</v>
      </c>
      <c r="Q18" s="36" t="s">
        <v>163</v>
      </c>
      <c r="R18" s="36" t="s">
        <v>164</v>
      </c>
      <c r="S18" s="36" t="s">
        <v>165</v>
      </c>
      <c r="T18" s="36" t="s">
        <v>166</v>
      </c>
      <c r="U18" s="30">
        <v>95</v>
      </c>
      <c r="V18" s="30">
        <f t="shared" si="3"/>
        <v>285000000</v>
      </c>
    </row>
    <row r="19" spans="1:22" s="32" customFormat="1" x14ac:dyDescent="0.2">
      <c r="A19" s="30" t="s">
        <v>158</v>
      </c>
      <c r="B19" s="30" t="s">
        <v>41</v>
      </c>
      <c r="C19" s="30" t="s">
        <v>161</v>
      </c>
      <c r="D19" s="30" t="s">
        <v>162</v>
      </c>
      <c r="E19" s="30" t="s">
        <v>6</v>
      </c>
      <c r="F19" s="31">
        <v>16.21</v>
      </c>
      <c r="G19" s="30">
        <v>17</v>
      </c>
      <c r="H19" s="30">
        <v>2425.5100000000002</v>
      </c>
      <c r="I19" s="31">
        <v>4</v>
      </c>
      <c r="J19" s="30">
        <f t="shared" si="0"/>
        <v>388.08160000000004</v>
      </c>
      <c r="K19" s="30">
        <f t="shared" si="1"/>
        <v>97.020400000000009</v>
      </c>
      <c r="L19" s="30">
        <v>16</v>
      </c>
      <c r="M19" s="30">
        <v>489</v>
      </c>
      <c r="N19" s="30">
        <v>1833.37</v>
      </c>
      <c r="O19" s="33">
        <v>10</v>
      </c>
      <c r="P19" s="30">
        <f t="shared" si="2"/>
        <v>18333.699999999997</v>
      </c>
      <c r="Q19" s="36" t="s">
        <v>167</v>
      </c>
      <c r="R19" s="36" t="s">
        <v>168</v>
      </c>
      <c r="S19" s="36" t="s">
        <v>169</v>
      </c>
      <c r="T19" s="36" t="s">
        <v>170</v>
      </c>
      <c r="U19" s="30">
        <v>78</v>
      </c>
      <c r="V19" s="30">
        <f t="shared" si="3"/>
        <v>234000000</v>
      </c>
    </row>
    <row r="20" spans="1:22" s="32" customFormat="1" x14ac:dyDescent="0.2">
      <c r="A20" s="30" t="s">
        <v>159</v>
      </c>
      <c r="B20" s="30" t="s">
        <v>41</v>
      </c>
      <c r="C20" s="30" t="s">
        <v>161</v>
      </c>
      <c r="D20" s="30" t="s">
        <v>162</v>
      </c>
      <c r="E20" s="30" t="s">
        <v>7</v>
      </c>
      <c r="F20" s="31">
        <v>17</v>
      </c>
      <c r="G20" s="30">
        <v>17</v>
      </c>
      <c r="H20" s="30">
        <v>3217.66</v>
      </c>
      <c r="I20" s="31">
        <v>4</v>
      </c>
      <c r="J20" s="30">
        <f t="shared" si="0"/>
        <v>514.82560000000001</v>
      </c>
      <c r="K20" s="30">
        <f t="shared" si="1"/>
        <v>128.7064</v>
      </c>
      <c r="L20" s="30">
        <v>15</v>
      </c>
      <c r="M20" s="30">
        <v>431</v>
      </c>
      <c r="N20" s="30">
        <v>1810.55</v>
      </c>
      <c r="O20" s="33">
        <v>10</v>
      </c>
      <c r="P20" s="30">
        <f t="shared" si="2"/>
        <v>18105.5</v>
      </c>
      <c r="Q20" s="36" t="s">
        <v>171</v>
      </c>
      <c r="R20" s="36" t="s">
        <v>172</v>
      </c>
      <c r="S20" s="36" t="s">
        <v>173</v>
      </c>
      <c r="T20" s="36" t="s">
        <v>174</v>
      </c>
      <c r="U20" s="30">
        <v>100</v>
      </c>
      <c r="V20" s="30">
        <f t="shared" si="3"/>
        <v>300000000</v>
      </c>
    </row>
    <row r="21" spans="1:22" s="32" customFormat="1" x14ac:dyDescent="0.2">
      <c r="A21" s="30" t="s">
        <v>160</v>
      </c>
      <c r="B21" s="30" t="s">
        <v>41</v>
      </c>
      <c r="C21" s="30" t="s">
        <v>161</v>
      </c>
      <c r="D21" s="30" t="s">
        <v>162</v>
      </c>
      <c r="E21" s="30" t="s">
        <v>8</v>
      </c>
      <c r="F21" s="31">
        <v>16.39</v>
      </c>
      <c r="G21" s="30">
        <v>17</v>
      </c>
      <c r="H21" s="30">
        <v>3995.06</v>
      </c>
      <c r="I21" s="31">
        <v>4</v>
      </c>
      <c r="J21" s="30">
        <f t="shared" si="0"/>
        <v>639.20960000000002</v>
      </c>
      <c r="K21" s="30">
        <f t="shared" si="1"/>
        <v>159.80240000000001</v>
      </c>
      <c r="L21" s="30">
        <v>15</v>
      </c>
      <c r="M21" s="30">
        <v>471</v>
      </c>
      <c r="N21" s="30">
        <v>1898.38</v>
      </c>
      <c r="O21" s="33">
        <v>10</v>
      </c>
      <c r="P21" s="30">
        <f t="shared" si="2"/>
        <v>18983.800000000003</v>
      </c>
      <c r="Q21" s="36" t="s">
        <v>175</v>
      </c>
      <c r="R21" s="36" t="s">
        <v>176</v>
      </c>
      <c r="S21" s="36" t="s">
        <v>177</v>
      </c>
      <c r="T21" s="36" t="s">
        <v>178</v>
      </c>
      <c r="U21" s="30">
        <v>60</v>
      </c>
      <c r="V21" s="30">
        <f t="shared" si="3"/>
        <v>180000000</v>
      </c>
    </row>
    <row r="22" spans="1:22" x14ac:dyDescent="0.2">
      <c r="A22" s="3" t="s">
        <v>179</v>
      </c>
      <c r="B22" s="3" t="s">
        <v>41</v>
      </c>
      <c r="C22" s="3" t="s">
        <v>183</v>
      </c>
      <c r="D22" s="3" t="s">
        <v>185</v>
      </c>
      <c r="E22" s="30" t="s">
        <v>5</v>
      </c>
      <c r="F22" s="4">
        <v>16.86</v>
      </c>
      <c r="G22" s="3">
        <v>16</v>
      </c>
      <c r="H22" s="3">
        <v>7868.76</v>
      </c>
      <c r="I22" s="4">
        <v>1</v>
      </c>
      <c r="J22" s="3">
        <f t="shared" si="0"/>
        <v>314.75040000000001</v>
      </c>
      <c r="K22" s="3">
        <f t="shared" si="1"/>
        <v>78.687600000000003</v>
      </c>
      <c r="L22" s="3">
        <v>16</v>
      </c>
      <c r="M22" s="3">
        <v>417</v>
      </c>
      <c r="N22" s="3">
        <v>3155.99</v>
      </c>
      <c r="O22" s="25">
        <v>5</v>
      </c>
      <c r="P22" s="3">
        <f t="shared" si="2"/>
        <v>15779.949999999999</v>
      </c>
      <c r="Q22" s="36" t="s">
        <v>186</v>
      </c>
      <c r="R22" s="36" t="s">
        <v>187</v>
      </c>
      <c r="S22" s="36" t="s">
        <v>188</v>
      </c>
      <c r="T22" s="36" t="s">
        <v>189</v>
      </c>
      <c r="U22" s="3">
        <v>85</v>
      </c>
      <c r="V22" s="3">
        <f t="shared" si="3"/>
        <v>255000000</v>
      </c>
    </row>
    <row r="23" spans="1:22" x14ac:dyDescent="0.2">
      <c r="A23" s="3" t="s">
        <v>180</v>
      </c>
      <c r="B23" s="3" t="s">
        <v>41</v>
      </c>
      <c r="C23" s="3" t="s">
        <v>183</v>
      </c>
      <c r="D23" s="3" t="s">
        <v>185</v>
      </c>
      <c r="E23" s="30" t="s">
        <v>6</v>
      </c>
      <c r="F23" s="4">
        <v>16.62</v>
      </c>
      <c r="G23" s="3">
        <v>16</v>
      </c>
      <c r="H23" s="3">
        <v>8107.63</v>
      </c>
      <c r="I23" s="4">
        <v>1</v>
      </c>
      <c r="J23" s="3">
        <f t="shared" si="0"/>
        <v>324.30520000000001</v>
      </c>
      <c r="K23" s="3">
        <f t="shared" si="1"/>
        <v>81.076300000000003</v>
      </c>
      <c r="L23" s="3">
        <v>16</v>
      </c>
      <c r="M23" s="3">
        <v>439</v>
      </c>
      <c r="N23" s="3">
        <v>3157.77</v>
      </c>
      <c r="O23" s="25">
        <v>5</v>
      </c>
      <c r="P23" s="3">
        <f t="shared" si="2"/>
        <v>15788.85</v>
      </c>
      <c r="Q23" s="36" t="s">
        <v>190</v>
      </c>
      <c r="R23" s="37" t="s">
        <v>191</v>
      </c>
      <c r="S23" s="37" t="s">
        <v>192</v>
      </c>
      <c r="T23" s="37" t="s">
        <v>193</v>
      </c>
      <c r="U23" s="3">
        <v>75</v>
      </c>
      <c r="V23" s="3">
        <f t="shared" si="3"/>
        <v>225000000</v>
      </c>
    </row>
    <row r="24" spans="1:22" x14ac:dyDescent="0.2">
      <c r="A24" s="3" t="s">
        <v>181</v>
      </c>
      <c r="B24" s="3" t="s">
        <v>41</v>
      </c>
      <c r="C24" s="3" t="s">
        <v>184</v>
      </c>
      <c r="D24" s="3" t="s">
        <v>185</v>
      </c>
      <c r="E24" s="30" t="s">
        <v>7</v>
      </c>
      <c r="F24" s="4">
        <v>16.329999999999998</v>
      </c>
      <c r="G24" s="3">
        <v>16</v>
      </c>
      <c r="H24" s="3">
        <v>9447.24</v>
      </c>
      <c r="I24" s="4">
        <v>1</v>
      </c>
      <c r="J24" s="3">
        <f t="shared" si="0"/>
        <v>377.88959999999997</v>
      </c>
      <c r="K24" s="3">
        <f t="shared" si="1"/>
        <v>94.472399999999993</v>
      </c>
      <c r="L24" s="3">
        <v>16</v>
      </c>
      <c r="M24" s="3">
        <v>443</v>
      </c>
      <c r="N24" s="3">
        <v>4652.29</v>
      </c>
      <c r="O24" s="25">
        <v>5</v>
      </c>
      <c r="P24" s="3">
        <f t="shared" si="2"/>
        <v>23261.45</v>
      </c>
      <c r="Q24" s="36" t="s">
        <v>194</v>
      </c>
      <c r="R24" s="37" t="s">
        <v>195</v>
      </c>
      <c r="S24" s="37" t="s">
        <v>196</v>
      </c>
      <c r="T24" s="37" t="s">
        <v>197</v>
      </c>
      <c r="U24" s="3">
        <v>80</v>
      </c>
      <c r="V24" s="3">
        <f t="shared" si="3"/>
        <v>240000000</v>
      </c>
    </row>
    <row r="25" spans="1:22" x14ac:dyDescent="0.2">
      <c r="A25" s="3" t="s">
        <v>182</v>
      </c>
      <c r="B25" s="3" t="s">
        <v>41</v>
      </c>
      <c r="C25" s="3" t="s">
        <v>184</v>
      </c>
      <c r="D25" s="3" t="s">
        <v>185</v>
      </c>
      <c r="E25" s="30" t="s">
        <v>8</v>
      </c>
      <c r="F25" s="4">
        <v>16.54</v>
      </c>
      <c r="G25" s="3">
        <v>16</v>
      </c>
      <c r="H25" s="3">
        <v>9859.67</v>
      </c>
      <c r="I25" s="4">
        <v>1</v>
      </c>
      <c r="J25" s="3">
        <f t="shared" si="0"/>
        <v>394.38679999999999</v>
      </c>
      <c r="K25" s="3">
        <f t="shared" si="1"/>
        <v>98.596699999999998</v>
      </c>
      <c r="L25" s="3">
        <v>16</v>
      </c>
      <c r="M25" s="3">
        <v>440</v>
      </c>
      <c r="N25" s="3">
        <v>3923.31</v>
      </c>
      <c r="O25" s="25">
        <v>5</v>
      </c>
      <c r="P25" s="3">
        <f t="shared" si="2"/>
        <v>19616.55</v>
      </c>
      <c r="Q25" s="36" t="s">
        <v>198</v>
      </c>
      <c r="R25" s="37" t="s">
        <v>199</v>
      </c>
      <c r="S25" s="37" t="s">
        <v>200</v>
      </c>
      <c r="T25" s="37" t="s">
        <v>201</v>
      </c>
      <c r="U25" s="3">
        <v>85</v>
      </c>
      <c r="V25" s="3">
        <f t="shared" si="3"/>
        <v>255000000</v>
      </c>
    </row>
    <row r="26" spans="1:22" x14ac:dyDescent="0.2">
      <c r="A26" s="3"/>
      <c r="B26" s="3"/>
      <c r="C26" s="3"/>
      <c r="D26" s="3"/>
      <c r="E26" s="3"/>
      <c r="F26" s="3"/>
      <c r="G26" s="3"/>
      <c r="H26" s="3"/>
      <c r="I26" s="4"/>
      <c r="J26" s="3"/>
      <c r="K26" s="3"/>
      <c r="L26" s="3"/>
      <c r="M26" s="3"/>
      <c r="N26" s="3"/>
      <c r="O26" s="25"/>
      <c r="P26" s="3"/>
      <c r="Q26" s="3"/>
      <c r="R26" s="3"/>
      <c r="S26" s="3"/>
      <c r="T26" s="3"/>
      <c r="U26" s="3"/>
      <c r="V26" s="3"/>
    </row>
    <row r="27" spans="1:22" x14ac:dyDescent="0.2">
      <c r="A27" s="3"/>
      <c r="B27" s="3"/>
      <c r="C27" s="3"/>
      <c r="D27" s="3"/>
      <c r="E27" s="3"/>
      <c r="F27" s="3"/>
      <c r="G27" s="3"/>
      <c r="H27" s="3"/>
      <c r="I27" s="4"/>
      <c r="J27" s="3"/>
      <c r="K27" s="3"/>
      <c r="L27" s="3"/>
      <c r="M27" s="3"/>
      <c r="N27" s="3"/>
      <c r="O27" s="25"/>
      <c r="P27" s="3"/>
      <c r="Q27" s="3"/>
      <c r="R27" s="3"/>
      <c r="S27" s="3"/>
      <c r="T27" s="3"/>
      <c r="U27" s="3"/>
      <c r="V27" s="3"/>
    </row>
    <row r="28" spans="1:22" x14ac:dyDescent="0.2">
      <c r="A28" s="3"/>
      <c r="B28" s="3"/>
      <c r="C28" s="3"/>
      <c r="D28" s="3"/>
      <c r="E28" s="3"/>
      <c r="F28" s="3"/>
      <c r="G28" s="3"/>
      <c r="H28" s="3"/>
      <c r="I28" s="4"/>
      <c r="J28" s="3"/>
      <c r="K28" s="3"/>
      <c r="L28" s="3"/>
      <c r="M28" s="3"/>
      <c r="N28" s="3"/>
      <c r="O28" s="25"/>
      <c r="P28" s="3"/>
      <c r="Q28" s="3"/>
      <c r="R28" s="3"/>
      <c r="S28" s="3"/>
      <c r="T28" s="3"/>
      <c r="U28" s="3"/>
      <c r="V28" s="3"/>
    </row>
    <row r="29" spans="1:22" x14ac:dyDescent="0.2">
      <c r="A29" s="3"/>
      <c r="B29" s="3"/>
      <c r="C29" s="3"/>
      <c r="D29" s="3"/>
      <c r="E29" s="3"/>
      <c r="F29" s="3"/>
      <c r="G29" s="3"/>
      <c r="H29" s="3"/>
      <c r="I29" s="4"/>
      <c r="J29" s="3"/>
      <c r="K29" s="3"/>
      <c r="L29" s="3"/>
      <c r="M29" s="3"/>
      <c r="N29" s="3"/>
      <c r="O29" s="25"/>
      <c r="P29" s="3"/>
      <c r="Q29" s="3"/>
      <c r="R29" s="3"/>
      <c r="S29" s="3"/>
      <c r="T29" s="3"/>
      <c r="U29" s="3"/>
      <c r="V29" s="3"/>
    </row>
    <row r="30" spans="1:22" x14ac:dyDescent="0.2">
      <c r="A30" s="26"/>
      <c r="B30" s="26"/>
      <c r="C30" s="26"/>
      <c r="D30" s="26"/>
      <c r="E30" s="26"/>
      <c r="F30" s="26"/>
      <c r="G30" s="26"/>
      <c r="H30" s="26"/>
      <c r="I30" s="27"/>
      <c r="J30" s="26"/>
      <c r="K30" s="26"/>
      <c r="L30" s="26"/>
      <c r="M30" s="26"/>
      <c r="N30" s="26"/>
      <c r="O30" s="28"/>
      <c r="P30" s="26"/>
      <c r="Q30" s="26"/>
      <c r="R30" s="26"/>
      <c r="S30" s="26"/>
      <c r="T30" s="26"/>
      <c r="U30" s="26"/>
      <c r="V30" s="26">
        <f>SUM(V2:V25)</f>
        <v>6219000000</v>
      </c>
    </row>
    <row r="31" spans="1:22" x14ac:dyDescent="0.2">
      <c r="V31"/>
    </row>
    <row r="32" spans="1:22" x14ac:dyDescent="0.2">
      <c r="V32" s="35"/>
    </row>
    <row r="35" spans="2:15" x14ac:dyDescent="0.2">
      <c r="B35" s="3" t="s">
        <v>60</v>
      </c>
      <c r="G35" s="3" t="s">
        <v>61</v>
      </c>
      <c r="L35" s="3" t="s">
        <v>62</v>
      </c>
      <c r="O35" s="3" t="s">
        <v>63</v>
      </c>
    </row>
    <row r="56" spans="2:15" x14ac:dyDescent="0.2">
      <c r="B56" s="3" t="s">
        <v>86</v>
      </c>
      <c r="G56" s="3" t="s">
        <v>87</v>
      </c>
      <c r="L56" s="3" t="s">
        <v>88</v>
      </c>
      <c r="O56" s="3" t="s">
        <v>89</v>
      </c>
    </row>
    <row r="74" spans="2:15" x14ac:dyDescent="0.2">
      <c r="B74" s="3" t="s">
        <v>108</v>
      </c>
      <c r="G74" s="3" t="s">
        <v>109</v>
      </c>
      <c r="K74" s="3" t="s">
        <v>110</v>
      </c>
      <c r="O74" s="3" t="s">
        <v>111</v>
      </c>
    </row>
    <row r="92" spans="2:15" x14ac:dyDescent="0.2">
      <c r="B92" s="3" t="s">
        <v>132</v>
      </c>
      <c r="G92" s="3" t="s">
        <v>133</v>
      </c>
      <c r="K92" s="3" t="s">
        <v>134</v>
      </c>
      <c r="O92" s="3" t="s">
        <v>135</v>
      </c>
    </row>
    <row r="110" spans="2:15" x14ac:dyDescent="0.2">
      <c r="B110" s="3" t="s">
        <v>157</v>
      </c>
      <c r="G110" s="3" t="s">
        <v>158</v>
      </c>
      <c r="K110" s="3" t="s">
        <v>159</v>
      </c>
      <c r="O110" s="3" t="s">
        <v>160</v>
      </c>
    </row>
    <row r="130" spans="2:15" x14ac:dyDescent="0.2">
      <c r="B130" s="3" t="s">
        <v>179</v>
      </c>
      <c r="G130" s="3" t="s">
        <v>180</v>
      </c>
      <c r="K130" s="3" t="s">
        <v>181</v>
      </c>
      <c r="O130" s="3" t="s">
        <v>182</v>
      </c>
    </row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56"/>
  <sheetViews>
    <sheetView topLeftCell="A20" workbookViewId="0">
      <selection activeCell="B37" sqref="B37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</cols>
  <sheetData>
    <row r="1" spans="1:5" s="7" customFormat="1" ht="17" x14ac:dyDescent="0.2">
      <c r="A1" s="19" t="s">
        <v>27</v>
      </c>
      <c r="B1" s="20" t="s">
        <v>28</v>
      </c>
      <c r="C1" s="19" t="s">
        <v>29</v>
      </c>
      <c r="D1" s="6"/>
      <c r="E1" s="6"/>
    </row>
    <row r="2" spans="1:5" x14ac:dyDescent="0.2">
      <c r="A2" s="21" t="s">
        <v>5</v>
      </c>
      <c r="B2" s="3" t="s">
        <v>32</v>
      </c>
      <c r="C2" s="4">
        <v>15.76</v>
      </c>
      <c r="D2" s="1"/>
      <c r="E2" s="1" t="s">
        <v>30</v>
      </c>
    </row>
    <row r="3" spans="1:5" x14ac:dyDescent="0.2">
      <c r="A3" s="21" t="s">
        <v>15</v>
      </c>
      <c r="B3" s="3" t="s">
        <v>33</v>
      </c>
      <c r="C3" s="4">
        <v>15.66</v>
      </c>
      <c r="D3" s="1"/>
      <c r="E3" s="1" t="s">
        <v>30</v>
      </c>
    </row>
    <row r="4" spans="1:5" x14ac:dyDescent="0.2">
      <c r="A4" s="21" t="s">
        <v>16</v>
      </c>
      <c r="B4" s="3" t="s">
        <v>34</v>
      </c>
      <c r="C4" s="4">
        <v>15.51</v>
      </c>
      <c r="D4" s="1"/>
      <c r="E4" s="1" t="s">
        <v>30</v>
      </c>
    </row>
    <row r="5" spans="1:5" x14ac:dyDescent="0.2">
      <c r="A5" s="21" t="s">
        <v>17</v>
      </c>
      <c r="B5" s="3" t="s">
        <v>35</v>
      </c>
      <c r="C5" s="4">
        <v>15.45</v>
      </c>
      <c r="D5" s="1"/>
      <c r="E5" s="1" t="s">
        <v>30</v>
      </c>
    </row>
    <row r="6" spans="1:5" x14ac:dyDescent="0.2">
      <c r="A6" s="21" t="s">
        <v>22</v>
      </c>
      <c r="B6" s="12" t="s">
        <v>48</v>
      </c>
      <c r="C6" s="16"/>
      <c r="D6" s="1"/>
      <c r="E6" s="1" t="s">
        <v>30</v>
      </c>
    </row>
    <row r="7" spans="1:5" x14ac:dyDescent="0.2">
      <c r="A7" s="21" t="s">
        <v>5</v>
      </c>
      <c r="B7" s="3" t="s">
        <v>49</v>
      </c>
      <c r="C7" s="4">
        <v>16.510000000000002</v>
      </c>
    </row>
    <row r="8" spans="1:5" x14ac:dyDescent="0.2">
      <c r="A8" s="21" t="s">
        <v>15</v>
      </c>
      <c r="B8" s="3" t="s">
        <v>50</v>
      </c>
      <c r="C8" s="4">
        <v>16.95</v>
      </c>
    </row>
    <row r="9" spans="1:5" x14ac:dyDescent="0.2">
      <c r="A9" s="21" t="s">
        <v>16</v>
      </c>
      <c r="B9" s="3" t="s">
        <v>51</v>
      </c>
      <c r="C9" s="4">
        <v>17.579999999999998</v>
      </c>
    </row>
    <row r="10" spans="1:5" x14ac:dyDescent="0.2">
      <c r="A10" s="21" t="s">
        <v>17</v>
      </c>
      <c r="B10" s="3" t="s">
        <v>52</v>
      </c>
      <c r="C10" s="4">
        <v>17.46</v>
      </c>
    </row>
    <row r="11" spans="1:5" x14ac:dyDescent="0.2">
      <c r="A11" s="21" t="s">
        <v>22</v>
      </c>
      <c r="B11" s="22" t="s">
        <v>31</v>
      </c>
      <c r="C11" s="16"/>
    </row>
    <row r="12" spans="1:5" x14ac:dyDescent="0.2">
      <c r="A12" s="15" t="s">
        <v>5</v>
      </c>
      <c r="B12" s="3" t="s">
        <v>54</v>
      </c>
      <c r="C12" s="4">
        <v>16.25</v>
      </c>
    </row>
    <row r="13" spans="1:5" x14ac:dyDescent="0.2">
      <c r="A13" s="15" t="s">
        <v>6</v>
      </c>
      <c r="B13" s="3" t="s">
        <v>55</v>
      </c>
      <c r="C13" s="4">
        <v>16.260000000000002</v>
      </c>
    </row>
    <row r="14" spans="1:5" x14ac:dyDescent="0.2">
      <c r="A14" s="15" t="s">
        <v>7</v>
      </c>
      <c r="B14" s="3" t="s">
        <v>56</v>
      </c>
      <c r="C14" s="4">
        <v>17.309999999999999</v>
      </c>
    </row>
    <row r="15" spans="1:5" x14ac:dyDescent="0.2">
      <c r="A15" s="15" t="s">
        <v>8</v>
      </c>
      <c r="B15" s="3" t="s">
        <v>57</v>
      </c>
      <c r="C15" s="4">
        <v>16.95</v>
      </c>
    </row>
    <row r="16" spans="1:5" x14ac:dyDescent="0.2">
      <c r="A16" s="13" t="s">
        <v>64</v>
      </c>
      <c r="B16" s="12" t="s">
        <v>31</v>
      </c>
      <c r="C16" s="15"/>
    </row>
    <row r="17" spans="1:3" x14ac:dyDescent="0.2">
      <c r="A17" s="15"/>
      <c r="B17" s="12" t="s">
        <v>86</v>
      </c>
      <c r="C17" s="15">
        <v>16.11</v>
      </c>
    </row>
    <row r="18" spans="1:3" x14ac:dyDescent="0.2">
      <c r="A18" s="15"/>
      <c r="B18" s="12" t="s">
        <v>87</v>
      </c>
      <c r="C18" s="17">
        <v>15.8</v>
      </c>
    </row>
    <row r="19" spans="1:3" x14ac:dyDescent="0.2">
      <c r="A19" s="15"/>
      <c r="B19" s="12" t="s">
        <v>88</v>
      </c>
      <c r="C19" s="17">
        <v>16.46</v>
      </c>
    </row>
    <row r="20" spans="1:3" x14ac:dyDescent="0.2">
      <c r="A20" s="15"/>
      <c r="B20" s="12" t="s">
        <v>89</v>
      </c>
      <c r="C20" s="17">
        <v>15.82</v>
      </c>
    </row>
    <row r="21" spans="1:3" x14ac:dyDescent="0.2">
      <c r="A21" s="15"/>
      <c r="B21" s="12" t="s">
        <v>130</v>
      </c>
      <c r="C21" s="15"/>
    </row>
    <row r="22" spans="1:3" x14ac:dyDescent="0.2">
      <c r="A22" s="15"/>
      <c r="B22" s="12" t="s">
        <v>108</v>
      </c>
      <c r="C22" s="17">
        <v>16.53</v>
      </c>
    </row>
    <row r="23" spans="1:3" x14ac:dyDescent="0.2">
      <c r="A23" s="15"/>
      <c r="B23" s="12" t="s">
        <v>109</v>
      </c>
      <c r="C23" s="17">
        <v>16.34</v>
      </c>
    </row>
    <row r="24" spans="1:3" x14ac:dyDescent="0.2">
      <c r="A24" s="15"/>
      <c r="B24" s="12" t="s">
        <v>110</v>
      </c>
      <c r="C24" s="17">
        <v>16.25</v>
      </c>
    </row>
    <row r="25" spans="1:3" x14ac:dyDescent="0.2">
      <c r="A25" s="15"/>
      <c r="B25" s="12" t="s">
        <v>111</v>
      </c>
      <c r="C25" s="17">
        <v>16.8</v>
      </c>
    </row>
    <row r="26" spans="1:3" x14ac:dyDescent="0.2">
      <c r="A26" s="15"/>
      <c r="B26" s="12" t="s">
        <v>130</v>
      </c>
      <c r="C26" s="15"/>
    </row>
    <row r="27" spans="1:3" x14ac:dyDescent="0.2">
      <c r="A27" s="15" t="s">
        <v>5</v>
      </c>
      <c r="B27" s="12" t="s">
        <v>132</v>
      </c>
      <c r="C27" s="17">
        <v>15.84</v>
      </c>
    </row>
    <row r="28" spans="1:3" x14ac:dyDescent="0.2">
      <c r="A28" s="15" t="s">
        <v>6</v>
      </c>
      <c r="B28" s="12" t="s">
        <v>133</v>
      </c>
      <c r="C28" s="17">
        <v>16.75</v>
      </c>
    </row>
    <row r="29" spans="1:3" x14ac:dyDescent="0.2">
      <c r="A29" s="15" t="s">
        <v>7</v>
      </c>
      <c r="B29" s="12" t="s">
        <v>134</v>
      </c>
      <c r="C29" s="17">
        <v>16.420000000000002</v>
      </c>
    </row>
    <row r="30" spans="1:3" x14ac:dyDescent="0.2">
      <c r="A30" s="15" t="s">
        <v>8</v>
      </c>
      <c r="B30" s="12" t="s">
        <v>135</v>
      </c>
      <c r="C30" s="17">
        <v>16.510000000000002</v>
      </c>
    </row>
    <row r="31" spans="1:3" x14ac:dyDescent="0.2">
      <c r="A31" s="15" t="s">
        <v>64</v>
      </c>
      <c r="B31" s="3" t="s">
        <v>130</v>
      </c>
      <c r="C31" s="15"/>
    </row>
    <row r="32" spans="1:3" x14ac:dyDescent="0.2">
      <c r="A32" s="30" t="s">
        <v>5</v>
      </c>
      <c r="B32" s="30" t="s">
        <v>157</v>
      </c>
      <c r="C32" s="30">
        <v>16.670000000000002</v>
      </c>
    </row>
    <row r="33" spans="1:3" x14ac:dyDescent="0.2">
      <c r="A33" s="30" t="s">
        <v>6</v>
      </c>
      <c r="B33" s="30" t="s">
        <v>158</v>
      </c>
      <c r="C33" s="30">
        <v>16.21</v>
      </c>
    </row>
    <row r="34" spans="1:3" x14ac:dyDescent="0.2">
      <c r="A34" s="30" t="s">
        <v>7</v>
      </c>
      <c r="B34" s="30" t="s">
        <v>159</v>
      </c>
      <c r="C34" s="30">
        <v>17</v>
      </c>
    </row>
    <row r="35" spans="1:3" x14ac:dyDescent="0.2">
      <c r="A35" s="30" t="s">
        <v>8</v>
      </c>
      <c r="B35" s="30" t="s">
        <v>160</v>
      </c>
      <c r="C35" s="30">
        <v>16.39</v>
      </c>
    </row>
    <row r="36" spans="1:3" x14ac:dyDescent="0.2">
      <c r="A36" s="34"/>
      <c r="B36" s="30" t="s">
        <v>130</v>
      </c>
      <c r="C36" s="34"/>
    </row>
    <row r="37" spans="1:3" x14ac:dyDescent="0.2">
      <c r="A37" s="15"/>
      <c r="B37" s="15"/>
      <c r="C37" s="15"/>
    </row>
    <row r="38" spans="1:3" x14ac:dyDescent="0.2">
      <c r="A38" s="15"/>
      <c r="B38" s="15"/>
      <c r="C38" s="15"/>
    </row>
    <row r="39" spans="1:3" x14ac:dyDescent="0.2">
      <c r="A39" s="15"/>
      <c r="B39" s="15"/>
      <c r="C39" s="15"/>
    </row>
    <row r="40" spans="1:3" x14ac:dyDescent="0.2">
      <c r="A40" s="15"/>
      <c r="B40" s="15"/>
      <c r="C40" s="15"/>
    </row>
    <row r="41" spans="1:3" x14ac:dyDescent="0.2">
      <c r="A41" s="15"/>
      <c r="B41" s="15"/>
      <c r="C41" s="15"/>
    </row>
    <row r="42" spans="1:3" x14ac:dyDescent="0.2">
      <c r="A42" s="15"/>
      <c r="B42" s="15"/>
      <c r="C42" s="15"/>
    </row>
    <row r="43" spans="1:3" x14ac:dyDescent="0.2">
      <c r="A43" s="15"/>
      <c r="B43" s="15"/>
      <c r="C43" s="15"/>
    </row>
    <row r="44" spans="1:3" x14ac:dyDescent="0.2">
      <c r="A44" s="15"/>
      <c r="B44" s="15"/>
      <c r="C44" s="15"/>
    </row>
    <row r="45" spans="1:3" x14ac:dyDescent="0.2">
      <c r="A45" s="15"/>
      <c r="B45" s="15"/>
      <c r="C45" s="15"/>
    </row>
    <row r="46" spans="1:3" x14ac:dyDescent="0.2">
      <c r="A46" s="15"/>
      <c r="B46" s="15"/>
      <c r="C46" s="15"/>
    </row>
    <row r="47" spans="1:3" x14ac:dyDescent="0.2">
      <c r="A47" s="15"/>
      <c r="B47" s="15"/>
      <c r="C47" s="15"/>
    </row>
    <row r="48" spans="1:3" x14ac:dyDescent="0.2">
      <c r="A48" s="15"/>
      <c r="B48" s="15"/>
      <c r="C48" s="15"/>
    </row>
    <row r="49" spans="1:3" x14ac:dyDescent="0.2">
      <c r="A49" s="15"/>
      <c r="B49" s="15"/>
      <c r="C49" s="15"/>
    </row>
    <row r="50" spans="1:3" x14ac:dyDescent="0.2">
      <c r="A50" s="15"/>
      <c r="B50" s="15"/>
      <c r="C50" s="15"/>
    </row>
    <row r="51" spans="1:3" x14ac:dyDescent="0.2">
      <c r="A51" s="15"/>
      <c r="B51" s="15"/>
      <c r="C51" s="15"/>
    </row>
    <row r="52" spans="1:3" x14ac:dyDescent="0.2">
      <c r="A52" s="15"/>
      <c r="B52" s="15"/>
      <c r="C52" s="15"/>
    </row>
    <row r="53" spans="1:3" x14ac:dyDescent="0.2">
      <c r="A53" s="15"/>
      <c r="B53" s="15"/>
      <c r="C53" s="15"/>
    </row>
    <row r="54" spans="1:3" x14ac:dyDescent="0.2">
      <c r="A54" s="15"/>
      <c r="B54" s="15"/>
      <c r="C54" s="15"/>
    </row>
    <row r="55" spans="1:3" x14ac:dyDescent="0.2">
      <c r="A55" s="15"/>
      <c r="B55" s="15"/>
      <c r="C55" s="15"/>
    </row>
    <row r="56" spans="1:3" x14ac:dyDescent="0.2">
      <c r="A56" s="15"/>
      <c r="B56" s="15"/>
      <c r="C56" s="15"/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W31"/>
  <sheetViews>
    <sheetView topLeftCell="A216" zoomScale="70" zoomScaleNormal="70" workbookViewId="0">
      <selection activeCell="C249" sqref="C249"/>
    </sheetView>
  </sheetViews>
  <sheetFormatPr baseColWidth="10" defaultColWidth="11.1640625" defaultRowHeight="16" x14ac:dyDescent="0.2"/>
  <cols>
    <col min="20" max="20" width="16.33203125" customWidth="1"/>
    <col min="21" max="21" width="13.5" customWidth="1"/>
    <col min="22" max="22" width="16.6640625" customWidth="1"/>
  </cols>
  <sheetData>
    <row r="3" spans="14:22" x14ac:dyDescent="0.2">
      <c r="N3" s="2" t="s">
        <v>0</v>
      </c>
      <c r="O3" s="2" t="s">
        <v>1</v>
      </c>
      <c r="P3" s="2" t="s">
        <v>2</v>
      </c>
      <c r="Q3" s="2" t="s">
        <v>3</v>
      </c>
      <c r="R3" s="2" t="s">
        <v>4</v>
      </c>
      <c r="S3" s="2" t="s">
        <v>9</v>
      </c>
      <c r="T3" s="2" t="s">
        <v>10</v>
      </c>
      <c r="U3" s="5" t="s">
        <v>11</v>
      </c>
      <c r="V3" s="5" t="s">
        <v>13</v>
      </c>
    </row>
    <row r="4" spans="14:22" x14ac:dyDescent="0.2">
      <c r="N4" s="3" t="s">
        <v>32</v>
      </c>
      <c r="O4" s="3" t="s">
        <v>41</v>
      </c>
      <c r="P4" s="3" t="s">
        <v>42</v>
      </c>
      <c r="Q4" s="3" t="s">
        <v>43</v>
      </c>
      <c r="R4" s="3" t="s">
        <v>5</v>
      </c>
      <c r="S4" s="4">
        <v>15.76</v>
      </c>
      <c r="T4" s="3">
        <v>15</v>
      </c>
      <c r="U4" s="3">
        <v>15217.05</v>
      </c>
      <c r="V4" s="4">
        <f>(U4*40)/1000</f>
        <v>608.68200000000002</v>
      </c>
    </row>
    <row r="5" spans="14:22" x14ac:dyDescent="0.2">
      <c r="N5" s="3" t="s">
        <v>33</v>
      </c>
      <c r="O5" s="3" t="s">
        <v>41</v>
      </c>
      <c r="P5" s="10" t="s">
        <v>42</v>
      </c>
      <c r="Q5" s="3" t="s">
        <v>43</v>
      </c>
      <c r="R5" s="3" t="s">
        <v>6</v>
      </c>
      <c r="S5" s="4">
        <v>15.66</v>
      </c>
      <c r="T5" s="3">
        <v>16</v>
      </c>
      <c r="U5" s="3">
        <v>11607.8</v>
      </c>
      <c r="V5" s="4">
        <f t="shared" ref="V5:V7" si="0">(U5*40)/1000</f>
        <v>464.31200000000001</v>
      </c>
    </row>
    <row r="6" spans="14:22" x14ac:dyDescent="0.2">
      <c r="N6" s="3" t="s">
        <v>34</v>
      </c>
      <c r="O6" s="3" t="s">
        <v>41</v>
      </c>
      <c r="P6" s="10" t="s">
        <v>42</v>
      </c>
      <c r="Q6" s="3" t="s">
        <v>43</v>
      </c>
      <c r="R6" s="3" t="s">
        <v>7</v>
      </c>
      <c r="S6" s="4">
        <v>15.51</v>
      </c>
      <c r="T6" s="3">
        <v>15</v>
      </c>
      <c r="U6" s="3">
        <v>21102.55</v>
      </c>
      <c r="V6" s="4">
        <f t="shared" si="0"/>
        <v>844.10199999999998</v>
      </c>
    </row>
    <row r="7" spans="14:22" x14ac:dyDescent="0.2">
      <c r="N7" s="3" t="s">
        <v>35</v>
      </c>
      <c r="O7" s="3" t="s">
        <v>41</v>
      </c>
      <c r="P7" s="10" t="s">
        <v>42</v>
      </c>
      <c r="Q7" s="3" t="s">
        <v>43</v>
      </c>
      <c r="R7" s="3" t="s">
        <v>8</v>
      </c>
      <c r="S7" s="4">
        <v>15.45</v>
      </c>
      <c r="T7" s="3">
        <v>15</v>
      </c>
      <c r="U7" s="3">
        <v>21669.599999999999</v>
      </c>
      <c r="V7" s="4">
        <f t="shared" si="0"/>
        <v>866.78399999999999</v>
      </c>
    </row>
    <row r="8" spans="14:22" x14ac:dyDescent="0.2">
      <c r="N8" s="3" t="s">
        <v>49</v>
      </c>
      <c r="O8" s="3" t="s">
        <v>41</v>
      </c>
      <c r="P8" s="3" t="s">
        <v>42</v>
      </c>
      <c r="Q8" s="3" t="s">
        <v>45</v>
      </c>
      <c r="R8" s="3" t="s">
        <v>5</v>
      </c>
      <c r="S8" s="4">
        <v>16.510000000000002</v>
      </c>
      <c r="T8" s="3">
        <v>17</v>
      </c>
      <c r="U8" s="3">
        <v>9346.7999999999993</v>
      </c>
      <c r="V8" s="4">
        <f>(U8*40)/1000</f>
        <v>373.87200000000001</v>
      </c>
    </row>
    <row r="9" spans="14:22" x14ac:dyDescent="0.2">
      <c r="N9" s="3" t="s">
        <v>50</v>
      </c>
      <c r="O9" s="3" t="s">
        <v>41</v>
      </c>
      <c r="P9" s="10" t="s">
        <v>42</v>
      </c>
      <c r="Q9" s="3" t="s">
        <v>45</v>
      </c>
      <c r="R9" s="3" t="s">
        <v>6</v>
      </c>
      <c r="S9" s="4">
        <v>16.95</v>
      </c>
      <c r="T9" s="3">
        <v>17</v>
      </c>
      <c r="U9" s="3">
        <v>8048.7</v>
      </c>
      <c r="V9" s="4">
        <f t="shared" ref="V9:V27" si="1">(U9*40)/1000</f>
        <v>321.94799999999998</v>
      </c>
    </row>
    <row r="10" spans="14:22" x14ac:dyDescent="0.2">
      <c r="N10" s="3" t="s">
        <v>51</v>
      </c>
      <c r="O10" s="3" t="s">
        <v>41</v>
      </c>
      <c r="P10" s="10" t="s">
        <v>46</v>
      </c>
      <c r="Q10" s="3" t="s">
        <v>45</v>
      </c>
      <c r="R10" s="3" t="s">
        <v>7</v>
      </c>
      <c r="S10" s="4">
        <v>17.579999999999998</v>
      </c>
      <c r="T10" s="3">
        <v>18</v>
      </c>
      <c r="U10" s="3">
        <v>5842.9</v>
      </c>
      <c r="V10" s="4">
        <f t="shared" si="1"/>
        <v>233.71600000000001</v>
      </c>
    </row>
    <row r="11" spans="14:22" x14ac:dyDescent="0.2">
      <c r="N11" s="3" t="s">
        <v>52</v>
      </c>
      <c r="O11" s="3" t="s">
        <v>41</v>
      </c>
      <c r="P11" s="10" t="s">
        <v>46</v>
      </c>
      <c r="Q11" s="3" t="s">
        <v>45</v>
      </c>
      <c r="R11" s="3" t="s">
        <v>8</v>
      </c>
      <c r="S11" s="4">
        <v>17.46</v>
      </c>
      <c r="T11" s="3">
        <v>18</v>
      </c>
      <c r="U11" s="3">
        <v>1755.6</v>
      </c>
      <c r="V11" s="4">
        <f t="shared" si="1"/>
        <v>70.224000000000004</v>
      </c>
    </row>
    <row r="12" spans="14:22" x14ac:dyDescent="0.2">
      <c r="N12" s="3" t="s">
        <v>54</v>
      </c>
      <c r="O12" s="3" t="s">
        <v>41</v>
      </c>
      <c r="P12" s="10" t="s">
        <v>58</v>
      </c>
      <c r="Q12" s="3" t="s">
        <v>59</v>
      </c>
      <c r="R12" s="3" t="s">
        <v>5</v>
      </c>
      <c r="S12" s="4">
        <v>16.25</v>
      </c>
      <c r="T12" s="3">
        <v>17</v>
      </c>
      <c r="U12" s="3">
        <v>3684.69</v>
      </c>
      <c r="V12" s="4">
        <f t="shared" si="1"/>
        <v>147.38759999999999</v>
      </c>
    </row>
    <row r="13" spans="14:22" x14ac:dyDescent="0.2">
      <c r="N13" s="3" t="s">
        <v>55</v>
      </c>
      <c r="O13" s="3" t="s">
        <v>41</v>
      </c>
      <c r="P13" s="10" t="s">
        <v>58</v>
      </c>
      <c r="Q13" s="3" t="s">
        <v>59</v>
      </c>
      <c r="R13" s="3" t="s">
        <v>6</v>
      </c>
      <c r="S13" s="4">
        <v>16.260000000000002</v>
      </c>
      <c r="T13" s="3">
        <v>17</v>
      </c>
      <c r="U13" s="3">
        <v>3868.46</v>
      </c>
      <c r="V13" s="4">
        <f t="shared" si="1"/>
        <v>154.73839999999998</v>
      </c>
    </row>
    <row r="14" spans="14:22" x14ac:dyDescent="0.2">
      <c r="N14" s="3" t="s">
        <v>56</v>
      </c>
      <c r="O14" s="3" t="s">
        <v>41</v>
      </c>
      <c r="P14" s="10" t="s">
        <v>58</v>
      </c>
      <c r="Q14" s="3" t="s">
        <v>59</v>
      </c>
      <c r="R14" s="3" t="s">
        <v>7</v>
      </c>
      <c r="S14" s="4">
        <v>17.309999999999999</v>
      </c>
      <c r="T14" s="3">
        <v>17</v>
      </c>
      <c r="U14" s="3">
        <v>1984.42</v>
      </c>
      <c r="V14" s="4">
        <f t="shared" si="1"/>
        <v>79.376800000000003</v>
      </c>
    </row>
    <row r="15" spans="14:22" x14ac:dyDescent="0.2">
      <c r="N15" s="3" t="s">
        <v>57</v>
      </c>
      <c r="O15" s="3" t="s">
        <v>41</v>
      </c>
      <c r="P15" s="10" t="s">
        <v>58</v>
      </c>
      <c r="Q15" s="3" t="s">
        <v>59</v>
      </c>
      <c r="R15" s="3" t="s">
        <v>8</v>
      </c>
      <c r="S15" s="4">
        <v>16.95</v>
      </c>
      <c r="T15" s="3">
        <v>17</v>
      </c>
      <c r="U15" s="3">
        <v>1560.72</v>
      </c>
      <c r="V15" s="4">
        <f t="shared" si="1"/>
        <v>62.428800000000003</v>
      </c>
    </row>
    <row r="16" spans="14:22" x14ac:dyDescent="0.2">
      <c r="N16" s="12" t="s">
        <v>86</v>
      </c>
      <c r="O16" s="12" t="s">
        <v>41</v>
      </c>
      <c r="P16" s="23" t="s">
        <v>90</v>
      </c>
      <c r="Q16" s="12" t="s">
        <v>91</v>
      </c>
      <c r="R16" s="12" t="s">
        <v>5</v>
      </c>
      <c r="S16" s="17">
        <v>16.11</v>
      </c>
      <c r="T16" s="12">
        <v>16</v>
      </c>
      <c r="U16" s="12">
        <v>4208.1099999999997</v>
      </c>
      <c r="V16" s="4">
        <f t="shared" si="1"/>
        <v>168.3244</v>
      </c>
    </row>
    <row r="17" spans="14:23" x14ac:dyDescent="0.2">
      <c r="N17" s="12" t="s">
        <v>87</v>
      </c>
      <c r="O17" s="12" t="s">
        <v>41</v>
      </c>
      <c r="P17" s="23" t="s">
        <v>90</v>
      </c>
      <c r="Q17" s="12" t="s">
        <v>91</v>
      </c>
      <c r="R17" s="12" t="s">
        <v>6</v>
      </c>
      <c r="S17" s="17">
        <v>15.8</v>
      </c>
      <c r="T17" s="12">
        <v>16</v>
      </c>
      <c r="U17" s="12">
        <v>3968.77</v>
      </c>
      <c r="V17" s="4">
        <f t="shared" si="1"/>
        <v>158.7508</v>
      </c>
    </row>
    <row r="18" spans="14:23" x14ac:dyDescent="0.2">
      <c r="N18" s="12" t="s">
        <v>88</v>
      </c>
      <c r="O18" s="12" t="s">
        <v>41</v>
      </c>
      <c r="P18" s="23" t="s">
        <v>90</v>
      </c>
      <c r="Q18" s="12" t="s">
        <v>91</v>
      </c>
      <c r="R18" s="12" t="s">
        <v>7</v>
      </c>
      <c r="S18" s="17">
        <v>16.46</v>
      </c>
      <c r="T18" s="12">
        <v>16</v>
      </c>
      <c r="U18" s="12">
        <v>2638.25</v>
      </c>
      <c r="V18" s="4">
        <f t="shared" si="1"/>
        <v>105.53</v>
      </c>
    </row>
    <row r="19" spans="14:23" x14ac:dyDescent="0.2">
      <c r="N19" s="12" t="s">
        <v>89</v>
      </c>
      <c r="O19" s="12" t="s">
        <v>41</v>
      </c>
      <c r="P19" s="23" t="s">
        <v>90</v>
      </c>
      <c r="Q19" s="12" t="s">
        <v>91</v>
      </c>
      <c r="R19" s="12" t="s">
        <v>8</v>
      </c>
      <c r="S19" s="17">
        <v>15.82</v>
      </c>
      <c r="T19" s="12">
        <v>16</v>
      </c>
      <c r="U19" s="12">
        <v>4557.1400000000003</v>
      </c>
      <c r="V19" s="4">
        <f t="shared" si="1"/>
        <v>182.28560000000002</v>
      </c>
    </row>
    <row r="20" spans="14:23" x14ac:dyDescent="0.2">
      <c r="N20" s="12" t="s">
        <v>108</v>
      </c>
      <c r="O20" s="3" t="s">
        <v>41</v>
      </c>
      <c r="P20" s="3" t="s">
        <v>112</v>
      </c>
      <c r="Q20" s="3" t="s">
        <v>113</v>
      </c>
      <c r="R20" s="12" t="s">
        <v>5</v>
      </c>
      <c r="S20" s="3">
        <v>16.53</v>
      </c>
      <c r="T20" s="3">
        <v>16</v>
      </c>
      <c r="U20" s="3">
        <v>2708.48</v>
      </c>
      <c r="V20" s="4">
        <f t="shared" si="1"/>
        <v>108.33919999999999</v>
      </c>
    </row>
    <row r="21" spans="14:23" x14ac:dyDescent="0.2">
      <c r="N21" s="3" t="s">
        <v>109</v>
      </c>
      <c r="O21" s="3" t="s">
        <v>41</v>
      </c>
      <c r="P21" s="3" t="s">
        <v>112</v>
      </c>
      <c r="Q21" s="3" t="s">
        <v>113</v>
      </c>
      <c r="R21" s="12" t="s">
        <v>6</v>
      </c>
      <c r="S21" s="3">
        <v>16.3</v>
      </c>
      <c r="T21" s="3">
        <v>16</v>
      </c>
      <c r="U21" s="3">
        <v>2957.79</v>
      </c>
      <c r="V21" s="4">
        <f t="shared" si="1"/>
        <v>118.31160000000001</v>
      </c>
    </row>
    <row r="22" spans="14:23" x14ac:dyDescent="0.2">
      <c r="N22" s="3" t="s">
        <v>110</v>
      </c>
      <c r="O22" s="3" t="s">
        <v>41</v>
      </c>
      <c r="P22" s="3" t="s">
        <v>112</v>
      </c>
      <c r="Q22" s="3" t="s">
        <v>113</v>
      </c>
      <c r="R22" s="12" t="s">
        <v>7</v>
      </c>
      <c r="S22" s="3">
        <v>16.25</v>
      </c>
      <c r="T22" s="3">
        <v>16</v>
      </c>
      <c r="U22" s="3">
        <v>4241.93</v>
      </c>
      <c r="V22" s="4">
        <f t="shared" si="1"/>
        <v>169.6772</v>
      </c>
    </row>
    <row r="23" spans="14:23" x14ac:dyDescent="0.2">
      <c r="N23" s="3" t="s">
        <v>111</v>
      </c>
      <c r="O23" s="3" t="s">
        <v>41</v>
      </c>
      <c r="P23" s="3" t="s">
        <v>58</v>
      </c>
      <c r="Q23" s="3" t="s">
        <v>113</v>
      </c>
      <c r="R23" s="12" t="s">
        <v>8</v>
      </c>
      <c r="S23" s="3">
        <v>16.8</v>
      </c>
      <c r="T23" s="3">
        <v>16</v>
      </c>
      <c r="U23" s="3">
        <v>2778.77</v>
      </c>
      <c r="V23" s="4">
        <f t="shared" si="1"/>
        <v>111.1508</v>
      </c>
    </row>
    <row r="24" spans="14:23" x14ac:dyDescent="0.2">
      <c r="N24" s="3" t="s">
        <v>132</v>
      </c>
      <c r="O24" s="3" t="s">
        <v>41</v>
      </c>
      <c r="P24" s="3" t="s">
        <v>131</v>
      </c>
      <c r="Q24" s="3" t="s">
        <v>136</v>
      </c>
      <c r="R24" s="3" t="s">
        <v>5</v>
      </c>
      <c r="S24" s="3">
        <v>15.84</v>
      </c>
      <c r="T24" s="3">
        <v>16</v>
      </c>
      <c r="U24" s="3">
        <v>3954.88</v>
      </c>
      <c r="V24" s="4">
        <f t="shared" si="1"/>
        <v>158.1952</v>
      </c>
    </row>
    <row r="25" spans="14:23" x14ac:dyDescent="0.2">
      <c r="N25" s="3" t="s">
        <v>133</v>
      </c>
      <c r="O25" s="3" t="s">
        <v>41</v>
      </c>
      <c r="P25" s="3" t="s">
        <v>131</v>
      </c>
      <c r="Q25" s="3" t="s">
        <v>136</v>
      </c>
      <c r="R25" s="3" t="s">
        <v>6</v>
      </c>
      <c r="S25" s="3">
        <v>16.75</v>
      </c>
      <c r="T25" s="3">
        <v>17</v>
      </c>
      <c r="U25" s="3">
        <v>2107.08</v>
      </c>
      <c r="V25" s="4">
        <f t="shared" si="1"/>
        <v>84.283199999999994</v>
      </c>
    </row>
    <row r="26" spans="14:23" x14ac:dyDescent="0.2">
      <c r="N26" s="3" t="s">
        <v>134</v>
      </c>
      <c r="O26" s="3" t="s">
        <v>41</v>
      </c>
      <c r="P26" s="3" t="s">
        <v>131</v>
      </c>
      <c r="Q26" s="3" t="s">
        <v>136</v>
      </c>
      <c r="R26" s="3" t="s">
        <v>7</v>
      </c>
      <c r="S26" s="3">
        <v>16.420000000000002</v>
      </c>
      <c r="T26" s="3">
        <v>17</v>
      </c>
      <c r="U26" s="3">
        <v>3356.35</v>
      </c>
      <c r="V26" s="4">
        <f t="shared" si="1"/>
        <v>134.25399999999999</v>
      </c>
    </row>
    <row r="27" spans="14:23" x14ac:dyDescent="0.2">
      <c r="N27" s="3" t="s">
        <v>135</v>
      </c>
      <c r="O27" s="3" t="s">
        <v>41</v>
      </c>
      <c r="P27" s="3" t="s">
        <v>131</v>
      </c>
      <c r="Q27" s="3" t="s">
        <v>136</v>
      </c>
      <c r="R27" s="3" t="s">
        <v>8</v>
      </c>
      <c r="S27" s="3">
        <v>16.510000000000002</v>
      </c>
      <c r="T27" s="3">
        <v>17</v>
      </c>
      <c r="U27" s="3">
        <v>3307.12</v>
      </c>
      <c r="V27" s="4">
        <f t="shared" si="1"/>
        <v>132.28479999999999</v>
      </c>
    </row>
    <row r="28" spans="14:23" x14ac:dyDescent="0.2">
      <c r="N28" s="30" t="s">
        <v>157</v>
      </c>
      <c r="O28" s="30" t="s">
        <v>41</v>
      </c>
      <c r="P28" s="30" t="s">
        <v>161</v>
      </c>
      <c r="Q28" s="30" t="s">
        <v>162</v>
      </c>
      <c r="R28" s="30" t="s">
        <v>5</v>
      </c>
      <c r="S28" s="30">
        <v>16.670000000000002</v>
      </c>
      <c r="T28" s="30">
        <v>17</v>
      </c>
      <c r="U28" s="30">
        <v>2303.86</v>
      </c>
      <c r="V28" s="31">
        <v>368.61760000000004</v>
      </c>
      <c r="W28" s="29"/>
    </row>
    <row r="29" spans="14:23" x14ac:dyDescent="0.2">
      <c r="N29" s="30" t="s">
        <v>158</v>
      </c>
      <c r="O29" s="30" t="s">
        <v>41</v>
      </c>
      <c r="P29" s="30" t="s">
        <v>161</v>
      </c>
      <c r="Q29" s="30" t="s">
        <v>162</v>
      </c>
      <c r="R29" s="30" t="s">
        <v>6</v>
      </c>
      <c r="S29" s="30">
        <v>16.21</v>
      </c>
      <c r="T29" s="30">
        <v>17</v>
      </c>
      <c r="U29" s="30">
        <v>2425.5100000000002</v>
      </c>
      <c r="V29" s="31">
        <v>388.08160000000004</v>
      </c>
      <c r="W29" s="29"/>
    </row>
    <row r="30" spans="14:23" x14ac:dyDescent="0.2">
      <c r="N30" s="30" t="s">
        <v>159</v>
      </c>
      <c r="O30" s="30" t="s">
        <v>41</v>
      </c>
      <c r="P30" s="30" t="s">
        <v>161</v>
      </c>
      <c r="Q30" s="30" t="s">
        <v>162</v>
      </c>
      <c r="R30" s="30" t="s">
        <v>7</v>
      </c>
      <c r="S30" s="30">
        <v>17</v>
      </c>
      <c r="T30" s="30">
        <v>17</v>
      </c>
      <c r="U30" s="30">
        <v>3217.66</v>
      </c>
      <c r="V30" s="31">
        <v>514.82560000000001</v>
      </c>
      <c r="W30" s="29"/>
    </row>
    <row r="31" spans="14:23" x14ac:dyDescent="0.2">
      <c r="N31" s="30" t="s">
        <v>160</v>
      </c>
      <c r="O31" s="30" t="s">
        <v>41</v>
      </c>
      <c r="P31" s="30" t="s">
        <v>161</v>
      </c>
      <c r="Q31" s="30" t="s">
        <v>162</v>
      </c>
      <c r="R31" s="30" t="s">
        <v>8</v>
      </c>
      <c r="S31" s="30">
        <v>16.39</v>
      </c>
      <c r="T31" s="30">
        <v>17</v>
      </c>
      <c r="U31" s="30">
        <v>3995.06</v>
      </c>
      <c r="V31" s="31">
        <v>639.20960000000002</v>
      </c>
      <c r="W31" s="29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K35:R291"/>
  <sheetViews>
    <sheetView topLeftCell="A77" zoomScale="57" zoomScaleNormal="57" workbookViewId="0">
      <selection activeCell="AD103" sqref="AD103"/>
    </sheetView>
  </sheetViews>
  <sheetFormatPr baseColWidth="10" defaultColWidth="11.1640625" defaultRowHeight="16" x14ac:dyDescent="0.2"/>
  <sheetData>
    <row r="35" spans="16:18" x14ac:dyDescent="0.2">
      <c r="P35" s="3" t="s">
        <v>32</v>
      </c>
      <c r="Q35" t="s">
        <v>36</v>
      </c>
      <c r="R35" t="s">
        <v>40</v>
      </c>
    </row>
    <row r="36" spans="16:18" x14ac:dyDescent="0.2">
      <c r="P36" s="3" t="s">
        <v>33</v>
      </c>
      <c r="Q36" t="s">
        <v>37</v>
      </c>
    </row>
    <row r="37" spans="16:18" x14ac:dyDescent="0.2">
      <c r="P37" s="3" t="s">
        <v>34</v>
      </c>
      <c r="Q37" t="s">
        <v>38</v>
      </c>
    </row>
    <row r="38" spans="16:18" x14ac:dyDescent="0.2">
      <c r="P38" s="3" t="s">
        <v>35</v>
      </c>
      <c r="Q38" t="s">
        <v>39</v>
      </c>
    </row>
    <row r="74" spans="16:18" x14ac:dyDescent="0.2">
      <c r="P74" t="s">
        <v>47</v>
      </c>
    </row>
    <row r="76" spans="16:18" x14ac:dyDescent="0.2">
      <c r="P76" s="3" t="s">
        <v>49</v>
      </c>
      <c r="Q76" t="s">
        <v>36</v>
      </c>
      <c r="R76" t="s">
        <v>40</v>
      </c>
    </row>
    <row r="77" spans="16:18" x14ac:dyDescent="0.2">
      <c r="P77" s="3" t="s">
        <v>50</v>
      </c>
      <c r="Q77" t="s">
        <v>37</v>
      </c>
    </row>
    <row r="78" spans="16:18" x14ac:dyDescent="0.2">
      <c r="P78" s="3" t="s">
        <v>51</v>
      </c>
      <c r="Q78" t="s">
        <v>38</v>
      </c>
    </row>
    <row r="79" spans="16:18" x14ac:dyDescent="0.2">
      <c r="P79" s="3" t="s">
        <v>52</v>
      </c>
      <c r="Q79" t="s">
        <v>39</v>
      </c>
    </row>
    <row r="134" spans="14:16" x14ac:dyDescent="0.2">
      <c r="N134" s="3" t="s">
        <v>60</v>
      </c>
      <c r="O134" t="s">
        <v>65</v>
      </c>
      <c r="P134" t="s">
        <v>85</v>
      </c>
    </row>
    <row r="135" spans="14:16" x14ac:dyDescent="0.2">
      <c r="N135" s="3" t="s">
        <v>61</v>
      </c>
      <c r="O135" t="s">
        <v>66</v>
      </c>
    </row>
    <row r="136" spans="14:16" x14ac:dyDescent="0.2">
      <c r="N136" s="3" t="s">
        <v>62</v>
      </c>
      <c r="O136" t="s">
        <v>67</v>
      </c>
    </row>
    <row r="137" spans="14:16" x14ac:dyDescent="0.2">
      <c r="N137" s="3" t="s">
        <v>63</v>
      </c>
      <c r="O137" t="s">
        <v>68</v>
      </c>
    </row>
    <row r="288" spans="11:13" x14ac:dyDescent="0.2">
      <c r="K288" s="3" t="s">
        <v>137</v>
      </c>
      <c r="L288" t="s">
        <v>36</v>
      </c>
      <c r="M288" t="s">
        <v>40</v>
      </c>
    </row>
    <row r="289" spans="11:12" x14ac:dyDescent="0.2">
      <c r="K289" s="3" t="s">
        <v>138</v>
      </c>
      <c r="L289" t="s">
        <v>37</v>
      </c>
    </row>
    <row r="290" spans="11:12" x14ac:dyDescent="0.2">
      <c r="K290" s="3" t="s">
        <v>139</v>
      </c>
      <c r="L290" t="s">
        <v>38</v>
      </c>
    </row>
    <row r="291" spans="11:12" x14ac:dyDescent="0.2">
      <c r="K291" s="3" t="s">
        <v>140</v>
      </c>
      <c r="L291" t="s">
        <v>39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Stephanie Page</cp:lastModifiedBy>
  <cp:lastPrinted>2021-11-03T13:38:35Z</cp:lastPrinted>
  <dcterms:created xsi:type="dcterms:W3CDTF">2020-07-21T18:20:54Z</dcterms:created>
  <dcterms:modified xsi:type="dcterms:W3CDTF">2022-03-30T20:45:13Z</dcterms:modified>
</cp:coreProperties>
</file>